
<file path=[Content_Types].xml><?xml version="1.0" encoding="utf-8"?>
<Types xmlns="http://schemas.openxmlformats.org/package/2006/content-types">
  <Default Extension="xml" ContentType="application/xml"/>
  <Default Extension="jpeg" ContentType="image/jpeg"/>
  <Default Extension="JPG" ContentType="image/.jpg"/>
  <Default Extension="png" ContentType="image/p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infos.xml" ContentType="application/vnd.wps-officedocument.woinfo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权限账号反馈池"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2" name="ID_A2E964B5BE68459885B979CE9974B065" descr="image"/>
        <xdr:cNvPicPr/>
      </xdr:nvPicPr>
      <xdr:blipFill>
        <a:blip r:embed="rId1"/>
        <a:stretch>
          <a:fillRect/>
        </a:stretch>
      </xdr:blipFill>
      <xdr:spPr>
        <a:xfrm>
          <a:off x="0" y="0"/>
          <a:ext cx="961390" cy="880110"/>
        </a:xfrm>
        <a:prstGeom prst="rect">
          <a:avLst/>
        </a:prstGeom>
      </xdr:spPr>
    </xdr:pic>
  </etc:cellImage>
  <etc:cellImage>
    <xdr:pic>
      <xdr:nvPicPr>
        <xdr:cNvPr id="3" name="ID_A83B0F0A5D2948A094C35693D1E7225F" descr="image(1)"/>
        <xdr:cNvPicPr/>
      </xdr:nvPicPr>
      <xdr:blipFill>
        <a:blip r:embed="rId2"/>
        <a:stretch>
          <a:fillRect/>
        </a:stretch>
      </xdr:blipFill>
      <xdr:spPr>
        <a:xfrm>
          <a:off x="0" y="0"/>
          <a:ext cx="604520" cy="572770"/>
        </a:xfrm>
        <a:prstGeom prst="rect">
          <a:avLst/>
        </a:prstGeom>
      </xdr:spPr>
    </xdr:pic>
  </etc:cellImage>
  <etc:cellImage>
    <xdr:pic>
      <xdr:nvPicPr>
        <xdr:cNvPr id="4" name="ID_5F32787293DD4B9BA293EC191CA9F962" descr="image(2)"/>
        <xdr:cNvPicPr/>
      </xdr:nvPicPr>
      <xdr:blipFill>
        <a:blip r:embed="rId3"/>
        <a:stretch>
          <a:fillRect/>
        </a:stretch>
      </xdr:blipFill>
      <xdr:spPr>
        <a:xfrm>
          <a:off x="0" y="0"/>
          <a:ext cx="1350010" cy="748030"/>
        </a:xfrm>
        <a:prstGeom prst="rect">
          <a:avLst/>
        </a:prstGeom>
      </xdr:spPr>
    </xdr:pic>
  </etc:cellImage>
  <etc:cellImage>
    <xdr:pic>
      <xdr:nvPicPr>
        <xdr:cNvPr id="5" name="ID_B4E4A110FD374BB58F85C47E9E53A2F5" descr="image(3)"/>
        <xdr:cNvPicPr/>
      </xdr:nvPicPr>
      <xdr:blipFill>
        <a:blip r:embed="rId4"/>
        <a:stretch>
          <a:fillRect/>
        </a:stretch>
      </xdr:blipFill>
      <xdr:spPr>
        <a:xfrm>
          <a:off x="0" y="0"/>
          <a:ext cx="1422400" cy="736600"/>
        </a:xfrm>
        <a:prstGeom prst="rect">
          <a:avLst/>
        </a:prstGeom>
      </xdr:spPr>
    </xdr:pic>
  </etc:cellImage>
  <etc:cellImage>
    <xdr:pic>
      <xdr:nvPicPr>
        <xdr:cNvPr id="6" name="ID_CD5A58C0826A485B9EF37682DB7491D2" descr="image(4)"/>
        <xdr:cNvPicPr/>
      </xdr:nvPicPr>
      <xdr:blipFill>
        <a:blip r:embed="rId5"/>
        <a:stretch>
          <a:fillRect/>
        </a:stretch>
      </xdr:blipFill>
      <xdr:spPr>
        <a:xfrm>
          <a:off x="0" y="0"/>
          <a:ext cx="451485" cy="274320"/>
        </a:xfrm>
        <a:prstGeom prst="rect">
          <a:avLst/>
        </a:prstGeom>
      </xdr:spPr>
    </xdr:pic>
  </etc:cellImage>
  <etc:cellImage>
    <xdr:pic>
      <xdr:nvPicPr>
        <xdr:cNvPr id="7" name="ID_252D4FB7510E49278D982D4FBB8EB3B6" descr="image(5)"/>
        <xdr:cNvPicPr/>
      </xdr:nvPicPr>
      <xdr:blipFill>
        <a:blip r:embed="rId6"/>
        <a:stretch>
          <a:fillRect/>
        </a:stretch>
      </xdr:blipFill>
      <xdr:spPr>
        <a:xfrm>
          <a:off x="0" y="0"/>
          <a:ext cx="668655" cy="432435"/>
        </a:xfrm>
        <a:prstGeom prst="rect">
          <a:avLst/>
        </a:prstGeom>
      </xdr:spPr>
    </xdr:pic>
  </etc:cellImage>
  <etc:cellImage>
    <xdr:pic>
      <xdr:nvPicPr>
        <xdr:cNvPr id="8" name="ID_6F85BD61AC1643608AE3CD3031350121" descr="image(6)"/>
        <xdr:cNvPicPr/>
      </xdr:nvPicPr>
      <xdr:blipFill>
        <a:blip r:embed="rId7"/>
        <a:stretch>
          <a:fillRect/>
        </a:stretch>
      </xdr:blipFill>
      <xdr:spPr>
        <a:xfrm>
          <a:off x="0" y="0"/>
          <a:ext cx="891540" cy="313055"/>
        </a:xfrm>
        <a:prstGeom prst="rect">
          <a:avLst/>
        </a:prstGeom>
      </xdr:spPr>
    </xdr:pic>
  </etc:cellImage>
  <etc:cellImage>
    <xdr:pic>
      <xdr:nvPicPr>
        <xdr:cNvPr id="9" name="ID_F9E98703EADC40EF882999C641162456" descr="85923d41db9e9d972caedba641e1fbfb"/>
        <xdr:cNvPicPr/>
      </xdr:nvPicPr>
      <xdr:blipFill>
        <a:blip r:embed="rId8"/>
        <a:stretch>
          <a:fillRect/>
        </a:stretch>
      </xdr:blipFill>
      <xdr:spPr>
        <a:xfrm>
          <a:off x="0" y="0"/>
          <a:ext cx="1412240" cy="466090"/>
        </a:xfrm>
        <a:prstGeom prst="rect">
          <a:avLst/>
        </a:prstGeom>
      </xdr:spPr>
    </xdr:pic>
  </etc:cellImage>
  <etc:cellImage>
    <xdr:pic>
      <xdr:nvPicPr>
        <xdr:cNvPr id="10" name="ID_AAF96A901F4D44FF9526527B732767EA" descr="企业微信截图_17675104042577"/>
        <xdr:cNvPicPr/>
      </xdr:nvPicPr>
      <xdr:blipFill>
        <a:blip r:embed="rId9"/>
        <a:stretch>
          <a:fillRect/>
        </a:stretch>
      </xdr:blipFill>
      <xdr:spPr>
        <a:xfrm>
          <a:off x="0" y="0"/>
          <a:ext cx="654050" cy="653415"/>
        </a:xfrm>
        <a:prstGeom prst="rect">
          <a:avLst/>
        </a:prstGeom>
      </xdr:spPr>
    </xdr:pic>
  </etc:cellImage>
  <etc:cellImage>
    <xdr:pic>
      <xdr:nvPicPr>
        <xdr:cNvPr id="11" name="ID_DDE54FFEFD4D4E279767059239453D84" descr="QQ_1765856884860"/>
        <xdr:cNvPicPr/>
      </xdr:nvPicPr>
      <xdr:blipFill>
        <a:blip r:embed="rId10"/>
        <a:stretch>
          <a:fillRect/>
        </a:stretch>
      </xdr:blipFill>
      <xdr:spPr>
        <a:xfrm>
          <a:off x="0" y="0"/>
          <a:ext cx="719455" cy="478155"/>
        </a:xfrm>
        <a:prstGeom prst="rect">
          <a:avLst/>
        </a:prstGeom>
      </xdr:spPr>
    </xdr:pic>
  </etc:cellImage>
  <etc:cellImage>
    <xdr:pic>
      <xdr:nvPicPr>
        <xdr:cNvPr id="12" name="ID_01C5385CDC0D4D7491376D58AF7486B5" descr="QQ_1765857009291"/>
        <xdr:cNvPicPr/>
      </xdr:nvPicPr>
      <xdr:blipFill>
        <a:blip r:embed="rId11"/>
        <a:stretch>
          <a:fillRect/>
        </a:stretch>
      </xdr:blipFill>
      <xdr:spPr>
        <a:xfrm>
          <a:off x="0" y="0"/>
          <a:ext cx="519430" cy="499745"/>
        </a:xfrm>
        <a:prstGeom prst="rect">
          <a:avLst/>
        </a:prstGeom>
      </xdr:spPr>
    </xdr:pic>
  </etc:cellImage>
  <etc:cellImage>
    <xdr:pic>
      <xdr:nvPicPr>
        <xdr:cNvPr id="13" name="ID_A0D04678B4DD420D8F2D3005BD35E0D3" descr="33e4232c6b97a4bd3de7245d83567e5e"/>
        <xdr:cNvPicPr/>
      </xdr:nvPicPr>
      <xdr:blipFill>
        <a:blip r:embed="rId12"/>
        <a:stretch>
          <a:fillRect/>
        </a:stretch>
      </xdr:blipFill>
      <xdr:spPr>
        <a:xfrm>
          <a:off x="0" y="0"/>
          <a:ext cx="250190" cy="127000"/>
        </a:xfrm>
        <a:prstGeom prst="rect">
          <a:avLst/>
        </a:prstGeom>
      </xdr:spPr>
    </xdr:pic>
  </etc:cellImage>
  <etc:cellImage>
    <xdr:pic>
      <xdr:nvPicPr>
        <xdr:cNvPr id="14" name="ID_7ACDC895142443529ACDFF904314964B" descr="image(7)"/>
        <xdr:cNvPicPr/>
      </xdr:nvPicPr>
      <xdr:blipFill>
        <a:blip r:embed="rId13"/>
        <a:stretch>
          <a:fillRect/>
        </a:stretch>
      </xdr:blipFill>
      <xdr:spPr>
        <a:xfrm>
          <a:off x="0" y="0"/>
          <a:ext cx="607060" cy="219710"/>
        </a:xfrm>
        <a:prstGeom prst="rect">
          <a:avLst/>
        </a:prstGeom>
      </xdr:spPr>
    </xdr:pic>
  </etc:cellImage>
  <etc:cellImage>
    <xdr:pic>
      <xdr:nvPicPr>
        <xdr:cNvPr id="15" name="ID_F7EFBFCF4DCF4813AAB2829DDB12185A" descr="abd7de47-c566-49ec-aa7f-a27318653ab4"/>
        <xdr:cNvPicPr/>
      </xdr:nvPicPr>
      <xdr:blipFill>
        <a:blip r:embed="rId14"/>
        <a:stretch>
          <a:fillRect/>
        </a:stretch>
      </xdr:blipFill>
      <xdr:spPr>
        <a:xfrm>
          <a:off x="0" y="0"/>
          <a:ext cx="1219200" cy="593090"/>
        </a:xfrm>
        <a:prstGeom prst="rect">
          <a:avLst/>
        </a:prstGeom>
      </xdr:spPr>
    </xdr:pic>
  </etc:cellImage>
  <etc:cellImage>
    <xdr:pic>
      <xdr:nvPicPr>
        <xdr:cNvPr id="16" name="ID_BDECA7C7A4C44A76A3E9915F01582FCD" descr="企业微信截图_17542775188754"/>
        <xdr:cNvPicPr/>
      </xdr:nvPicPr>
      <xdr:blipFill>
        <a:blip r:embed="rId15"/>
        <a:stretch>
          <a:fillRect/>
        </a:stretch>
      </xdr:blipFill>
      <xdr:spPr>
        <a:xfrm>
          <a:off x="0" y="0"/>
          <a:ext cx="448945" cy="416560"/>
        </a:xfrm>
        <a:prstGeom prst="rect">
          <a:avLst/>
        </a:prstGeom>
      </xdr:spPr>
    </xdr:pic>
  </etc:cellImage>
  <etc:cellImage>
    <xdr:pic>
      <xdr:nvPicPr>
        <xdr:cNvPr id="17" name="ID_C1060903E3214FDD8ECA358B6AAB3D3D" descr="企业微信截图_17551534424428"/>
        <xdr:cNvPicPr/>
      </xdr:nvPicPr>
      <xdr:blipFill>
        <a:blip r:embed="rId16"/>
        <a:stretch>
          <a:fillRect/>
        </a:stretch>
      </xdr:blipFill>
      <xdr:spPr>
        <a:xfrm>
          <a:off x="0" y="0"/>
          <a:ext cx="509905" cy="97155"/>
        </a:xfrm>
        <a:prstGeom prst="rect">
          <a:avLst/>
        </a:prstGeom>
      </xdr:spPr>
    </xdr:pic>
  </etc:cellImage>
  <etc:cellImage>
    <xdr:pic>
      <xdr:nvPicPr>
        <xdr:cNvPr id="18" name="ID_A72C074C35B44FB183B32D822CAD2102" descr="QQ_1752495490620"/>
        <xdr:cNvPicPr/>
      </xdr:nvPicPr>
      <xdr:blipFill>
        <a:blip r:embed="rId17"/>
        <a:stretch>
          <a:fillRect/>
        </a:stretch>
      </xdr:blipFill>
      <xdr:spPr>
        <a:xfrm>
          <a:off x="0" y="0"/>
          <a:ext cx="963295" cy="345440"/>
        </a:xfrm>
        <a:prstGeom prst="rect">
          <a:avLst/>
        </a:prstGeom>
      </xdr:spPr>
    </xdr:pic>
  </etc:cellImage>
  <etc:cellImage>
    <xdr:pic>
      <xdr:nvPicPr>
        <xdr:cNvPr id="19" name="ID_3ABA88B7791D4485B2BA0201EA218486" descr="image(8)"/>
        <xdr:cNvPicPr/>
      </xdr:nvPicPr>
      <xdr:blipFill>
        <a:blip r:embed="rId18"/>
        <a:stretch>
          <a:fillRect/>
        </a:stretch>
      </xdr:blipFill>
      <xdr:spPr>
        <a:xfrm>
          <a:off x="0" y="0"/>
          <a:ext cx="566420" cy="290195"/>
        </a:xfrm>
        <a:prstGeom prst="rect">
          <a:avLst/>
        </a:prstGeom>
      </xdr:spPr>
    </xdr:pic>
  </etc:cellImage>
  <etc:cellImage>
    <xdr:pic>
      <xdr:nvPicPr>
        <xdr:cNvPr id="20" name="ID_A545589CF3EC4FCF9D3BD7F8F1F4E4DF" descr="935c9735-ec30-4eb0-88d6-96565eb54657"/>
        <xdr:cNvPicPr/>
      </xdr:nvPicPr>
      <xdr:blipFill>
        <a:blip r:embed="rId19"/>
        <a:stretch>
          <a:fillRect/>
        </a:stretch>
      </xdr:blipFill>
      <xdr:spPr>
        <a:xfrm>
          <a:off x="0" y="0"/>
          <a:ext cx="934085" cy="549275"/>
        </a:xfrm>
        <a:prstGeom prst="rect">
          <a:avLst/>
        </a:prstGeom>
      </xdr:spPr>
    </xdr:pic>
  </etc:cellImage>
  <etc:cellImage>
    <xdr:pic>
      <xdr:nvPicPr>
        <xdr:cNvPr id="21" name="ID_6D5E1AC613E7426E9EAF0FD9E8248BB4" descr="134b259a-4ef0-43bd-be72-d2bb5b36f142"/>
        <xdr:cNvPicPr/>
      </xdr:nvPicPr>
      <xdr:blipFill>
        <a:blip r:embed="rId20"/>
        <a:stretch>
          <a:fillRect/>
        </a:stretch>
      </xdr:blipFill>
      <xdr:spPr>
        <a:xfrm>
          <a:off x="0" y="0"/>
          <a:ext cx="1201420" cy="546100"/>
        </a:xfrm>
        <a:prstGeom prst="rect">
          <a:avLst/>
        </a:prstGeom>
      </xdr:spPr>
    </xdr:pic>
  </etc:cellImage>
  <etc:cellImage>
    <xdr:pic>
      <xdr:nvPicPr>
        <xdr:cNvPr id="22" name="ID_C509A85519D84615ADA180AA7EEEC571" descr="企业微信截图_1736752077277"/>
        <xdr:cNvPicPr/>
      </xdr:nvPicPr>
      <xdr:blipFill>
        <a:blip r:embed="rId21"/>
        <a:stretch>
          <a:fillRect/>
        </a:stretch>
      </xdr:blipFill>
      <xdr:spPr>
        <a:xfrm>
          <a:off x="0" y="0"/>
          <a:ext cx="1219200" cy="551815"/>
        </a:xfrm>
        <a:prstGeom prst="rect">
          <a:avLst/>
        </a:prstGeom>
      </xdr:spPr>
    </xdr:pic>
  </etc:cellImage>
  <etc:cellImage>
    <xdr:pic>
      <xdr:nvPicPr>
        <xdr:cNvPr id="23" name="ID_96D0D83D81ED47CA9FAFA5DEDDBB3581" descr="image(9)"/>
        <xdr:cNvPicPr/>
      </xdr:nvPicPr>
      <xdr:blipFill>
        <a:blip r:embed="rId22"/>
        <a:stretch>
          <a:fillRect/>
        </a:stretch>
      </xdr:blipFill>
      <xdr:spPr>
        <a:xfrm>
          <a:off x="0" y="0"/>
          <a:ext cx="538480" cy="273685"/>
        </a:xfrm>
        <a:prstGeom prst="rect">
          <a:avLst/>
        </a:prstGeom>
      </xdr:spPr>
    </xdr:pic>
  </etc:cellImage>
  <etc:cellImage>
    <xdr:pic>
      <xdr:nvPicPr>
        <xdr:cNvPr id="24" name="ID_93BD6FDC09614A3EA22DB29F726C34F6" descr="企业微信截图_17272349877087"/>
        <xdr:cNvPicPr/>
      </xdr:nvPicPr>
      <xdr:blipFill>
        <a:blip r:embed="rId23"/>
        <a:stretch>
          <a:fillRect/>
        </a:stretch>
      </xdr:blipFill>
      <xdr:spPr>
        <a:xfrm>
          <a:off x="0" y="0"/>
          <a:ext cx="1193800" cy="316865"/>
        </a:xfrm>
        <a:prstGeom prst="rect">
          <a:avLst/>
        </a:prstGeom>
      </xdr:spPr>
    </xdr:pic>
  </etc:cellImage>
  <etc:cellImage>
    <xdr:pic>
      <xdr:nvPicPr>
        <xdr:cNvPr id="25" name="ID_D9FA8F00DEF84648A2955ED133A0818C" descr="企业微信截图_17259492771865"/>
        <xdr:cNvPicPr/>
      </xdr:nvPicPr>
      <xdr:blipFill>
        <a:blip r:embed="rId24"/>
        <a:stretch>
          <a:fillRect/>
        </a:stretch>
      </xdr:blipFill>
      <xdr:spPr>
        <a:xfrm>
          <a:off x="0" y="0"/>
          <a:ext cx="1391285" cy="654050"/>
        </a:xfrm>
        <a:prstGeom prst="rect">
          <a:avLst/>
        </a:prstGeom>
      </xdr:spPr>
    </xdr:pic>
  </etc:cellImage>
  <etc:cellImage>
    <xdr:pic>
      <xdr:nvPicPr>
        <xdr:cNvPr id="26" name="ID_71284C999DDD42FABE6401D477418D25" descr="image(10)"/>
        <xdr:cNvPicPr/>
      </xdr:nvPicPr>
      <xdr:blipFill>
        <a:blip r:embed="rId25"/>
        <a:stretch>
          <a:fillRect/>
        </a:stretch>
      </xdr:blipFill>
      <xdr:spPr>
        <a:xfrm>
          <a:off x="0" y="0"/>
          <a:ext cx="647065" cy="196215"/>
        </a:xfrm>
        <a:prstGeom prst="rect">
          <a:avLst/>
        </a:prstGeom>
      </xdr:spPr>
    </xdr:pic>
  </etc:cellImage>
  <etc:cellImage>
    <xdr:pic>
      <xdr:nvPicPr>
        <xdr:cNvPr id="27" name="ID_AEA4E7B8B73B40E9B117070B92EB844A" descr="image(11)"/>
        <xdr:cNvPicPr/>
      </xdr:nvPicPr>
      <xdr:blipFill>
        <a:blip r:embed="rId26"/>
        <a:stretch>
          <a:fillRect/>
        </a:stretch>
      </xdr:blipFill>
      <xdr:spPr>
        <a:xfrm>
          <a:off x="0" y="0"/>
          <a:ext cx="1392555" cy="488950"/>
        </a:xfrm>
        <a:prstGeom prst="rect">
          <a:avLst/>
        </a:prstGeom>
      </xdr:spPr>
    </xdr:pic>
  </etc:cellImage>
  <etc:cellImage>
    <xdr:pic>
      <xdr:nvPicPr>
        <xdr:cNvPr id="28" name="ID_C6CBB98E6B364C3CAA5987248B3AA561" descr="image(12)"/>
        <xdr:cNvPicPr/>
      </xdr:nvPicPr>
      <xdr:blipFill>
        <a:blip r:embed="rId27"/>
        <a:stretch>
          <a:fillRect/>
        </a:stretch>
      </xdr:blipFill>
      <xdr:spPr>
        <a:xfrm>
          <a:off x="0" y="0"/>
          <a:ext cx="512445" cy="483870"/>
        </a:xfrm>
        <a:prstGeom prst="rect">
          <a:avLst/>
        </a:prstGeom>
      </xdr:spPr>
    </xdr:pic>
  </etc:cellImage>
  <etc:cellImage>
    <xdr:pic>
      <xdr:nvPicPr>
        <xdr:cNvPr id="29" name="ID_B98ECB53398F418A91D5A44EE41BBF1A" descr="image(13)"/>
        <xdr:cNvPicPr/>
      </xdr:nvPicPr>
      <xdr:blipFill>
        <a:blip r:embed="rId28"/>
        <a:stretch>
          <a:fillRect/>
        </a:stretch>
      </xdr:blipFill>
      <xdr:spPr>
        <a:xfrm>
          <a:off x="0" y="0"/>
          <a:ext cx="849630" cy="512445"/>
        </a:xfrm>
        <a:prstGeom prst="rect">
          <a:avLst/>
        </a:prstGeom>
      </xdr:spPr>
    </xdr:pic>
  </etc:cellImage>
  <etc:cellImage>
    <xdr:pic>
      <xdr:nvPicPr>
        <xdr:cNvPr id="30" name="ID_F64C89B370114A23BC658FA6314ED9DD" descr="image(14)"/>
        <xdr:cNvPicPr/>
      </xdr:nvPicPr>
      <xdr:blipFill>
        <a:blip r:embed="rId29"/>
        <a:stretch>
          <a:fillRect/>
        </a:stretch>
      </xdr:blipFill>
      <xdr:spPr>
        <a:xfrm>
          <a:off x="0" y="0"/>
          <a:ext cx="935990" cy="477520"/>
        </a:xfrm>
        <a:prstGeom prst="rect">
          <a:avLst/>
        </a:prstGeom>
      </xdr:spPr>
    </xdr:pic>
  </etc:cellImage>
  <etc:cellImage>
    <xdr:pic>
      <xdr:nvPicPr>
        <xdr:cNvPr id="31" name="ID_C200C735B9484FFAB5A0116E5F55B47E" descr="image(15)"/>
        <xdr:cNvPicPr/>
      </xdr:nvPicPr>
      <xdr:blipFill>
        <a:blip r:embed="rId30"/>
        <a:stretch>
          <a:fillRect/>
        </a:stretch>
      </xdr:blipFill>
      <xdr:spPr>
        <a:xfrm>
          <a:off x="0" y="0"/>
          <a:ext cx="1218565" cy="485775"/>
        </a:xfrm>
        <a:prstGeom prst="rect">
          <a:avLst/>
        </a:prstGeom>
      </xdr:spPr>
    </xdr:pic>
  </etc:cellImage>
  <etc:cellImage>
    <xdr:pic>
      <xdr:nvPicPr>
        <xdr:cNvPr id="32" name="ID_ACCB9B9BA6C241C4A0464FEE6A86A209" descr="image(16)"/>
        <xdr:cNvPicPr/>
      </xdr:nvPicPr>
      <xdr:blipFill>
        <a:blip r:embed="rId31"/>
        <a:stretch>
          <a:fillRect/>
        </a:stretch>
      </xdr:blipFill>
      <xdr:spPr>
        <a:xfrm>
          <a:off x="0" y="0"/>
          <a:ext cx="636905" cy="300990"/>
        </a:xfrm>
        <a:prstGeom prst="rect">
          <a:avLst/>
        </a:prstGeom>
      </xdr:spPr>
    </xdr:pic>
  </etc:cellImage>
  <etc:cellImage>
    <xdr:pic>
      <xdr:nvPicPr>
        <xdr:cNvPr id="33" name="ID_C9412165A1ED4C93832201F949FF0E4A" descr="image(17)"/>
        <xdr:cNvPicPr/>
      </xdr:nvPicPr>
      <xdr:blipFill>
        <a:blip r:embed="rId32"/>
        <a:stretch>
          <a:fillRect/>
        </a:stretch>
      </xdr:blipFill>
      <xdr:spPr>
        <a:xfrm>
          <a:off x="0" y="0"/>
          <a:ext cx="544195" cy="555625"/>
        </a:xfrm>
        <a:prstGeom prst="rect">
          <a:avLst/>
        </a:prstGeom>
      </xdr:spPr>
    </xdr:pic>
  </etc:cellImage>
</etc:cellImages>
</file>

<file path=xl/sharedStrings.xml><?xml version="1.0" encoding="utf-8"?>
<sst xmlns="http://schemas.openxmlformats.org/spreadsheetml/2006/main" count="475" uniqueCount="176">
  <si>
    <t>需求描述（原始）</t>
  </si>
  <si>
    <t>状态(PM)</t>
  </si>
  <si>
    <t>关联：版本需求池</t>
  </si>
  <si>
    <t>研发状态</t>
  </si>
  <si>
    <t>所属版本</t>
  </si>
  <si>
    <t>反馈截图1_1</t>
  </si>
  <si>
    <t>反馈截图1_2</t>
  </si>
  <si>
    <t>备注</t>
  </si>
  <si>
    <t>反馈优先级</t>
  </si>
  <si>
    <t>反馈人</t>
  </si>
  <si>
    <t>具体模块</t>
  </si>
  <si>
    <t>PM/跟进人</t>
  </si>
  <si>
    <t>大版本号</t>
  </si>
  <si>
    <t>用户反馈次数</t>
  </si>
  <si>
    <t>客户名称</t>
  </si>
  <si>
    <t>【反馈客户】</t>
  </si>
  <si>
    <t>问题类型</t>
  </si>
  <si>
    <t>文本</t>
  </si>
  <si>
    <t>客户等级</t>
  </si>
  <si>
    <t>需求紧急程度</t>
  </si>
  <si>
    <t>上线日期</t>
  </si>
  <si>
    <t>更新时间</t>
  </si>
  <si>
    <t>【承诺解决日期】</t>
  </si>
  <si>
    <t>引用剩余时间 (【PM】版本需求池)</t>
  </si>
  <si>
    <t>团队权限-数据管理-CRM数据管理，新增允许以下角色修改CRM标签，目前删除一个自定义标签后全部博主都会被删除，管理员希望这个删除标签的动作可以被控制而不是随意账号都能删除标签</t>
  </si>
  <si>
    <t>已确认大型需求</t>
  </si>
  <si>
    <t>可以支持</t>
  </si>
  <si>
    <t>吴佳昂</t>
  </si>
  <si>
    <t>主子账号和权限</t>
  </si>
  <si>
    <t>匡济</t>
  </si>
  <si>
    <t>1</t>
  </si>
  <si>
    <t>南京候鸟</t>
  </si>
  <si>
    <t>设置——希望可以搜索号（客户27个子账号，内部账号变换比较频繁，现在操作不便捷）--项目的协作人也可以支持按账号筛选</t>
  </si>
  <si>
    <t>高</t>
  </si>
  <si>
    <t>王澎鑫</t>
  </si>
  <si>
    <t>赋比兴</t>
  </si>
  <si>
    <t>设置——子账号额度设置支持按月设置</t>
  </si>
  <si>
    <t>可以支持，预计Q2做</t>
  </si>
  <si>
    <t>中</t>
  </si>
  <si>
    <t>数据配额</t>
  </si>
  <si>
    <t>BF</t>
  </si>
  <si>
    <t>消息中心--给网红打的自定义标签，有没有可能设置选择私有或者公开。客户反馈所有人标签都能看到，有时候找某个标签比较难找    3.13--鑫亿方反馈，标签能否分账号显示，团队标签太多了，后面看起来眼花</t>
  </si>
  <si>
    <t>权限统一处理</t>
  </si>
  <si>
    <t>3.13加急</t>
  </si>
  <si>
    <t>姜姗</t>
  </si>
  <si>
    <t>2+</t>
  </si>
  <si>
    <t>上海康司,鑫亿方</t>
  </si>
  <si>
    <t>权限管理-当期使用-希望可以看到月度的数据，目前只能看到汇总的</t>
  </si>
  <si>
    <t>待确定</t>
  </si>
  <si>
    <t>许美娜</t>
  </si>
  <si>
    <t>维蒂传媒</t>
  </si>
  <si>
    <t>4星</t>
  </si>
  <si>
    <t>能否支持消息中心-单个消息框添加其他协作者进行跟进，用希望协作者可以跨项目跟进</t>
  </si>
  <si>
    <t>袁志</t>
  </si>
  <si>
    <t>杭州盈通慧科技</t>
  </si>
  <si>
    <t>5星</t>
  </si>
  <si>
    <t>设置——增加两个开关，可以通过开关控制主账号强制成为收藏夹、邮件项目的协作者，且不可取消</t>
  </si>
  <si>
    <t>3.16加急</t>
  </si>
  <si>
    <t>轻舟电器,倍思奇</t>
  </si>
  <si>
    <t>搜索--隐藏特定条件网红筛选项。对于隐藏沟通中、合作中、合作完成的网红，能否也能区分“个人对接的”  和“团队所有成员”对接的 。 客户反馈每个人对接的项目不同</t>
  </si>
  <si>
    <t>深圳米态</t>
  </si>
  <si>
    <t>配额消耗提醒弹窗里希望增加当前账号的剩余量提示，有的设置了单个账号的使用量上限，看到的剩余量并不是该账号的剩余量。</t>
  </si>
  <si>
    <t>中低</t>
  </si>
  <si>
    <t>杨洋</t>
  </si>
  <si>
    <t>细化【组长】角色在邮件开发/数据看板/CRM管理等模块的分层管理，方便实现分组管理</t>
  </si>
  <si>
    <t>待确认</t>
  </si>
  <si>
    <t>中高</t>
  </si>
  <si>
    <t>权限管理--增加超级管理员，拥有主账号一样的权限</t>
  </si>
  <si>
    <t>添加管理员</t>
  </si>
  <si>
    <t>权限管理专项</t>
  </si>
  <si>
    <t>可以支持，但低优</t>
  </si>
  <si>
    <t>宸川,拓基</t>
  </si>
  <si>
    <t>未确认</t>
  </si>
  <si>
    <t>网红CRM--CRM增加协作人，对接人及管理员有权限设置协作人，协作人仅支持查看数据</t>
  </si>
  <si>
    <t>待解决</t>
  </si>
  <si>
    <t>待评估</t>
  </si>
  <si>
    <t>宸川</t>
  </si>
  <si>
    <t>中（近期解决）</t>
  </si>
  <si>
    <t>主子账号-主账号支持查看、编辑子账号的所有数据</t>
  </si>
  <si>
    <t>可以支持，增加角色，由超级管理员可以分配</t>
  </si>
  <si>
    <t>深圳天恋</t>
  </si>
  <si>
    <t>高（尽快解决）</t>
  </si>
  <si>
    <t>团队权限--支持设置只有管理员才能看到总体额度，普通账号只能看到自己的配额情况</t>
  </si>
  <si>
    <t>可以支持，增加开关隐藏页面</t>
  </si>
  <si>
    <t>10.15加急</t>
  </si>
  <si>
    <t>手足力量</t>
  </si>
  <si>
    <t>绑定子账号时，如若子账号位置已满，仍可继续发出邀请，但子账号无法收到验证邮件，能否当子账号位置已满时，直接限制邀请并给出弹窗提示升级会员</t>
  </si>
  <si>
    <t>子账号位置已满时限制邀请并给升级提示</t>
  </si>
  <si>
    <t>XXL0506</t>
  </si>
  <si>
    <t>苏健鹏</t>
  </si>
  <si>
    <t>千岸科技</t>
  </si>
  <si>
    <t>企业版的月度周期的起始和结束日期放在页面比较明显的位置进行显示。经常有用户以为企业版周期是每月1号更新</t>
  </si>
  <si>
    <t>文案调整（再确认一下）</t>
  </si>
  <si>
    <t>XXL0316</t>
  </si>
  <si>
    <t>调整提示文案</t>
  </si>
  <si>
    <t>亚杰</t>
  </si>
  <si>
    <t>10+</t>
  </si>
  <si>
    <t>酷尔美,恒升之昭</t>
  </si>
  <si>
    <t>3星</t>
  </si>
  <si>
    <t>收藏夹导出，数据跟详情页中查看的数据有差异。  收藏夹导出时，希望先批量刷新网红频道数据，然后再导出</t>
  </si>
  <si>
    <t>数据导出</t>
  </si>
  <si>
    <t>杭州璟瑜</t>
  </si>
  <si>
    <t>数据导出的报表里的邮箱是否可以增加一个注释，可以区分哪些是之前已经导出过的，需求背景：客户套餐里没有邀约功能，当前会通过深度数据导出功能导出后，筛选出之前未导出的进行建联，当前情况下每次新增导出后，要和历史的导出报表做去重才能判断哪些是首次导出，需要建联的邮箱。</t>
  </si>
  <si>
    <t>低优先级</t>
  </si>
  <si>
    <t>포컴퍼니</t>
  </si>
  <si>
    <t>收藏夹支持跨社媒平台导出数据</t>
  </si>
  <si>
    <t>待确认实现方案</t>
  </si>
  <si>
    <t>何梦慧</t>
  </si>
  <si>
    <t>深圳盛高</t>
  </si>
  <si>
    <t>基础数据导出能否增加个“一键去除掉已导出过的网红”这样一个筛选项，并增加一个互动量的导出字段</t>
  </si>
  <si>
    <t>去重待确认实现方案，互动量可以加</t>
  </si>
  <si>
    <t>大疆</t>
  </si>
  <si>
    <t>邮件项目里导出收件人数据时，支持导出该项目的所有收件人；目前最多只能500，客户希望，比如邀约了600个，可以一次性导出这600个，方便数据分析。</t>
  </si>
  <si>
    <t>导出合作报价的数据时，合作内容和合作价格数字可以分2列导出，填写的时候时按照合作内容和合作价格数字分类填写的，但是导出时放到了一起</t>
  </si>
  <si>
    <t>基础数据导出，导出次数超过了单日导出限制，弹出提示文案显示本月导出达到上限请下个月再试。  看能否改成单日超出限制，请第二天再试？</t>
  </si>
  <si>
    <t>单日导出上限提示误写成本月上限</t>
  </si>
  <si>
    <t>传音</t>
  </si>
  <si>
    <t>在权限管理里，客户每个月给子账号分配一次额度，能否批量一次针对全部子账号加一些额度，比如，一次性给每个子账号加5000发件额度</t>
  </si>
  <si>
    <t>可以支持，增加批量操作功能</t>
  </si>
  <si>
    <t>李江</t>
  </si>
  <si>
    <t>赛维</t>
  </si>
  <si>
    <t>赛维时代</t>
  </si>
  <si>
    <t>基础数据导出增加次数提醒</t>
  </si>
  <si>
    <t>重复需求</t>
  </si>
  <si>
    <t>低</t>
  </si>
  <si>
    <t>杭州智善</t>
  </si>
  <si>
    <t>低（随适合版本解决）</t>
  </si>
  <si>
    <t>企业版有按会员月更新的额度，希望在权限管理里可以给企业版客户标注哪些是按月更新，哪些不按月更新</t>
  </si>
  <si>
    <t>MIS-会员权限管理中，区分按月更新和非按月更新</t>
  </si>
  <si>
    <t>XXL-MIS-2</t>
  </si>
  <si>
    <t>基础数据导出支持导出指定范围数据，例如收藏夹里的第50个到第70个</t>
  </si>
  <si>
    <t>待排期</t>
  </si>
  <si>
    <t>磨针科技</t>
  </si>
  <si>
    <t>收藏夹网红基础/深度数据导出，在数据用量中--数据下载里标注出下载的是基础数据还是深度数据的下载类型，目前都标识的是收藏夹数据导出，未标注类型，不方便客户核对基础数据的使用数量</t>
  </si>
  <si>
    <t>钛动</t>
  </si>
  <si>
    <t>基础数据导出，支持导出的字段和展示的字段不一致，比如TT线上显示的是最近20个视频的，但是导出的又是最近10个视频的</t>
  </si>
  <si>
    <t>无</t>
  </si>
  <si>
    <t>邮箱导出---导出内容加上网红社媒链接。6.17--TVCmall第一次提出</t>
  </si>
  <si>
    <t>邮箱导出---导出内容加上网红社媒链接。</t>
  </si>
  <si>
    <t>TVCmall/研色科技</t>
  </si>
  <si>
    <t>TVCmall,研色科技</t>
  </si>
  <si>
    <t>详情页数据指标计算问题
搜索结果内的互动率和详情页内不一致</t>
  </si>
  <si>
    <t>保证搜索结果和详情页点击进去是一致的</t>
  </si>
  <si>
    <t>如客户续约子账号的可用额度 按照续约套餐里的额度进行限制，目前是降级续约，之前绑定的子账号未解绑的状态下可以继续使用，不利于提升客单价</t>
  </si>
  <si>
    <t>子账号达到上限后点击验证邮件提示优化，现在的提示是注册失败，请联系客户经理</t>
  </si>
  <si>
    <t>子账号达到上限后验证邮件提示优化</t>
  </si>
  <si>
    <t>热血</t>
  </si>
  <si>
    <t>基础数据，资源夹创建数量等支持无限制的配额，客户的网页端显示是有数量限制的，希望展示成无限制</t>
  </si>
  <si>
    <t>和到期时间精确到小时 一起解决</t>
  </si>
  <si>
    <t>silksilky</t>
  </si>
  <si>
    <t>数据用量里的导出加一个网红id和社媒链接</t>
  </si>
  <si>
    <t>街猫</t>
  </si>
  <si>
    <t>支持WhatsApp批量解锁和导出</t>
  </si>
  <si>
    <t>设置——数据用量——邮箱下载，ins网红希望添加频道id名(图中绿色箭头所指的名称)</t>
  </si>
  <si>
    <t>oo.t1@icloud.com</t>
  </si>
  <si>
    <t>没有权限的筛选项，在用户筛选时直接提示，并不支持操选择，比如合作倾向，可用联系方式等高级版本功能企业版用户无法选择。会有不少客户因为增加了此类选项导致搜索时弹窗提示升级会员</t>
  </si>
  <si>
    <t>达到每日搜索次数上限的情况是否可以增加弹窗提示，让用户知道是什么原因导致的，而不是直接显示暂无数据</t>
  </si>
  <si>
    <t>2</t>
  </si>
  <si>
    <t>硅基智能/深圳泰讯</t>
  </si>
  <si>
    <t>硅基智能,深圳泰讯</t>
  </si>
  <si>
    <t>2024/12/27</t>
  </si>
  <si>
    <t>-560</t>
  </si>
  <si>
    <t>主账号拥有上帝视角，可以看到子账号的全部动作，并分配额度
主账号可以设置不同子账号不同功能的权限，方便对新的子账号授权，目前新增子账号时，都得在网红资源夹，任务列表，内容效果监控里每个项目添加协作者一次</t>
  </si>
  <si>
    <t>团队数据管理：资源夹、消息中心、CRM</t>
  </si>
  <si>
    <t>3+</t>
  </si>
  <si>
    <t>朗胜</t>
  </si>
  <si>
    <t>2025/02/07</t>
  </si>
  <si>
    <t>-518</t>
  </si>
  <si>
    <t>主账号能查看所有子账号的动态（管理者，监控者的模式）</t>
  </si>
  <si>
    <t>广州思哲</t>
  </si>
  <si>
    <t>主账号增加可编辑子账号网红收藏夹的权限，例如主账号可对子账号创建的收藏夹进行删除。</t>
  </si>
  <si>
    <t>是否刚需待确定；且杠杆不高，先往后稍稍~</t>
  </si>
  <si>
    <t>嘉祥</t>
  </si>
  <si>
    <t>网红基础数据只有企业版可以查看剩余额度，希望所有版本都加上</t>
  </si>
  <si>
    <t>额度问题，低优，可搭车解决</t>
  </si>
  <si>
    <t>广州沃芙</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</si>
</sst>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d\ hh:mm;@"/>
    <numFmt numFmtId="178" formatCode="0_ "/>
  </numFmts>
  <fonts count="22">
    <font>
      <sz val="11"/>
      <color theme="1"/>
      <name val="宋体"/>
      <charset val="134"/>
      <scheme val="minor"/>
    </font>
    <font>
      <sz val="10"/>
      <color theme="1"/>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9552D"/>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4" borderId="4" applyNumberFormat="0" applyAlignment="0" applyProtection="0">
      <alignment vertical="center"/>
    </xf>
    <xf numFmtId="0" fontId="12" fillId="5" borderId="5" applyNumberFormat="0" applyAlignment="0" applyProtection="0">
      <alignment vertical="center"/>
    </xf>
    <xf numFmtId="0" fontId="13" fillId="5" borderId="4" applyNumberFormat="0" applyAlignment="0" applyProtection="0">
      <alignment vertical="center"/>
    </xf>
    <xf numFmtId="0" fontId="14" fillId="6"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22">
    <xf numFmtId="0" fontId="0" fillId="0" borderId="0" xfId="0">
      <alignment vertical="center"/>
    </xf>
    <xf numFmtId="49" fontId="1" fillId="0" borderId="0" xfId="0" applyNumberFormat="1" applyFont="1">
      <alignment vertical="center"/>
    </xf>
    <xf numFmtId="0" fontId="1" fillId="0" borderId="0" xfId="0" applyNumberFormat="1" applyFont="1">
      <alignment vertical="center"/>
    </xf>
    <xf numFmtId="176" fontId="1" fillId="0" borderId="0" xfId="0" applyNumberFormat="1" applyFont="1">
      <alignment vertical="center"/>
    </xf>
    <xf numFmtId="177" fontId="1" fillId="0" borderId="0" xfId="0" applyNumberFormat="1" applyFont="1">
      <alignment vertical="center"/>
    </xf>
    <xf numFmtId="178" fontId="1" fillId="0" borderId="0" xfId="0" applyNumberFormat="1" applyFont="1">
      <alignment vertical="center"/>
    </xf>
    <xf numFmtId="0" fontId="1" fillId="0" borderId="0" xfId="0" applyFont="1">
      <alignment vertical="center"/>
    </xf>
    <xf numFmtId="49" fontId="1" fillId="0" borderId="0" xfId="0" applyNumberFormat="1" applyFont="1">
      <alignment vertical="center"/>
    </xf>
    <xf numFmtId="0" fontId="2" fillId="2" borderId="0" xfId="0" applyNumberFormat="1" applyFont="1" applyFill="1">
      <alignment vertical="center"/>
    </xf>
    <xf numFmtId="49" fontId="2" fillId="2" borderId="0" xfId="0" applyNumberFormat="1" applyFont="1" applyFill="1">
      <alignment vertical="center"/>
    </xf>
    <xf numFmtId="176" fontId="1" fillId="0" borderId="0" xfId="0" applyNumberFormat="1" applyFont="1">
      <alignment vertical="center"/>
    </xf>
    <xf numFmtId="177" fontId="1" fillId="0" borderId="0" xfId="0" applyNumberFormat="1" applyFont="1">
      <alignment vertical="center"/>
    </xf>
    <xf numFmtId="178" fontId="1" fillId="0" borderId="0" xfId="0" applyNumberFormat="1" applyFont="1">
      <alignment vertical="center"/>
    </xf>
    <xf numFmtId="49" fontId="1" fillId="0" borderId="0" xfId="0" applyNumberFormat="1" applyFont="1" applyFill="1">
      <alignment vertical="center"/>
    </xf>
    <xf numFmtId="0" fontId="1" fillId="0" borderId="0" xfId="0" applyNumberFormat="1" applyFont="1" applyFill="1">
      <alignment vertical="center"/>
    </xf>
    <xf numFmtId="49" fontId="1" fillId="0" borderId="0" xfId="0" applyNumberFormat="1" applyFont="1" applyFill="1">
      <alignment vertical="center"/>
    </xf>
    <xf numFmtId="176" fontId="1" fillId="0" borderId="0" xfId="0" applyNumberFormat="1" applyFont="1" applyFill="1">
      <alignment vertical="center"/>
    </xf>
    <xf numFmtId="177" fontId="1" fillId="0" borderId="0" xfId="0" applyNumberFormat="1" applyFont="1" applyFill="1">
      <alignment vertical="center"/>
    </xf>
    <xf numFmtId="178" fontId="1" fillId="0" borderId="0" xfId="0" applyNumberFormat="1" applyFont="1" applyFill="1">
      <alignment vertical="center"/>
    </xf>
    <xf numFmtId="0" fontId="1" fillId="0" borderId="0" xfId="0" applyNumberFormat="1" applyFont="1" applyFill="1">
      <alignment vertical="center"/>
    </xf>
    <xf numFmtId="178" fontId="1" fillId="0" borderId="0" xfId="0" applyNumberFormat="1" applyFont="1" applyFill="1">
      <alignment vertical="center"/>
    </xf>
    <xf numFmtId="176" fontId="1" fillId="0" borderId="0" xfId="0" applyNumberFormat="1"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woinfos.xml><?xml version="1.0" encoding="utf-8"?>
<woInfos xmlns="https://web.wps.cn/et/2018/main" xmlns:s="http://schemas.openxmlformats.org/spreadsheetml/2006/main">
  <bookInfo cellCmpFml="0" dbFileVersion="0" changeLogVersion="0">
    <open/>
    <sheetInfos/>
  </bookInfo>
</woInfos>
</file>

<file path=xl/_rels/cellimages.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32" Type="http://schemas.openxmlformats.org/officeDocument/2006/relationships/image" Target="media/image32.png"/><Relationship Id="rId31" Type="http://schemas.openxmlformats.org/officeDocument/2006/relationships/image" Target="media/image31.png"/><Relationship Id="rId30" Type="http://schemas.openxmlformats.org/officeDocument/2006/relationships/image" Target="media/image30.png"/><Relationship Id="rId3" Type="http://schemas.openxmlformats.org/officeDocument/2006/relationships/image" Target="media/image3.jpeg"/><Relationship Id="rId29" Type="http://schemas.openxmlformats.org/officeDocument/2006/relationships/image" Target="media/image29.jpeg"/><Relationship Id="rId28" Type="http://schemas.openxmlformats.org/officeDocument/2006/relationships/image" Target="media/image28.png"/><Relationship Id="rId27" Type="http://schemas.openxmlformats.org/officeDocument/2006/relationships/image" Target="media/image27.jpeg"/><Relationship Id="rId26" Type="http://schemas.openxmlformats.org/officeDocument/2006/relationships/image" Target="media/image26.jpeg"/><Relationship Id="rId25" Type="http://schemas.openxmlformats.org/officeDocument/2006/relationships/image" Target="media/image25.jpeg"/><Relationship Id="rId24" Type="http://schemas.openxmlformats.org/officeDocument/2006/relationships/image" Target="media/image24.png"/><Relationship Id="rId23" Type="http://schemas.openxmlformats.org/officeDocument/2006/relationships/image" Target="media/image23.png"/><Relationship Id="rId22" Type="http://schemas.openxmlformats.org/officeDocument/2006/relationships/image" Target="media/image22.png"/><Relationship Id="rId21" Type="http://schemas.openxmlformats.org/officeDocument/2006/relationships/image" Target="media/image21.png"/><Relationship Id="rId20" Type="http://schemas.openxmlformats.org/officeDocument/2006/relationships/image" Target="media/image20.png"/><Relationship Id="rId2" Type="http://schemas.openxmlformats.org/officeDocument/2006/relationships/image" Target="media/image2.jpeg"/><Relationship Id="rId19" Type="http://schemas.openxmlformats.org/officeDocument/2006/relationships/image" Target="media/image19.png"/><Relationship Id="rId18" Type="http://schemas.openxmlformats.org/officeDocument/2006/relationships/image" Target="media/image18.png"/><Relationship Id="rId17" Type="http://schemas.openxmlformats.org/officeDocument/2006/relationships/image" Target="media/image17.png"/><Relationship Id="rId16" Type="http://schemas.openxmlformats.org/officeDocument/2006/relationships/image" Target="media/image16.png"/><Relationship Id="rId15" Type="http://schemas.openxmlformats.org/officeDocument/2006/relationships/image" Target="media/image15.png"/><Relationship Id="rId14" Type="http://schemas.openxmlformats.org/officeDocument/2006/relationships/image" Target="media/image14.jpeg"/><Relationship Id="rId13" Type="http://schemas.openxmlformats.org/officeDocument/2006/relationships/image" Target="media/image13.png"/><Relationship Id="rId12" Type="http://schemas.openxmlformats.org/officeDocument/2006/relationships/image" Target="media/image12.png"/><Relationship Id="rId11" Type="http://schemas.openxmlformats.org/officeDocument/2006/relationships/image" Target="media/image11.png"/><Relationship Id="rId10" Type="http://schemas.openxmlformats.org/officeDocument/2006/relationships/image" Target="media/image10.png"/><Relationship Id="rId1" Type="http://schemas.openxmlformats.org/officeDocument/2006/relationships/image" Target="media/image1.jpeg"/></Relationships>
</file>

<file path=xl/_rels/workbook.xml.rels><?xml version="1.0" encoding="UTF-8" standalone="yes"?>
<Relationships xmlns="http://schemas.openxmlformats.org/package/2006/relationships"><Relationship Id="rId8" Type="http://www.wps.cn/officeDocument/2023/relationships/woinfos" Target="woinfos.xml"/><Relationship Id="rId7" Type="http://schemas.openxmlformats.org/officeDocument/2006/relationships/styles" Target="styles.xml"/><Relationship Id="rId6" Type="http://schemas.openxmlformats.org/officeDocument/2006/relationships/customXml" Target="../customXml/item2.xml"/><Relationship Id="rId5" Type="http://schemas.openxmlformats.org/officeDocument/2006/relationships/customXml" Target="../customXml/item1.xml"/><Relationship Id="rId4" Type="http://www.wps.cn/officeDocument/2020/cellImage" Target="cellimag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43"/>
  <sheetViews>
    <sheetView tabSelected="1" workbookViewId="0">
      <selection activeCell="A1" sqref="A1"/>
    </sheetView>
  </sheetViews>
  <sheetFormatPr defaultColWidth="9" defaultRowHeight="24" customHeight="1"/>
  <cols>
    <col min="1" max="1" width="122.066666666667" style="1"/>
    <col min="2" max="2" width="22.75" style="1"/>
    <col min="3" max="3" width="22.625" style="2"/>
    <col min="4" max="4" width="11.75" style="1"/>
    <col min="5" max="5" width="18.5" style="1"/>
    <col min="6" max="7" width="15.625" style="1"/>
    <col min="8" max="8" width="23.8166666666667" style="1"/>
    <col min="9" max="9" width="8.5" style="1"/>
    <col min="10" max="10" width="15" style="1"/>
    <col min="11" max="11" width="9.75" style="1"/>
    <col min="12" max="12" width="16.875" style="1"/>
    <col min="13" max="13" width="13.1" style="1"/>
    <col min="14" max="14" width="8.5" style="1"/>
    <col min="15" max="15" width="13.1" style="1"/>
    <col min="16" max="16" width="15.625" style="1"/>
    <col min="17" max="17" width="13.1" style="1"/>
    <col min="18" max="18" width="20.625" style="1"/>
    <col min="19" max="19" width="18.625" style="1"/>
    <col min="20" max="20" width="22.625" style="1"/>
    <col min="21" max="21" width="18.625" style="3"/>
    <col min="22" max="22" width="18.625" style="4"/>
    <col min="23" max="23" width="16.625" style="3"/>
    <col min="24" max="24" width="41.625" style="5"/>
    <col min="25" max="16384" width="9" style="6"/>
  </cols>
  <sheetData>
    <row r="1" customHeight="1" spans="1:24">
      <c r="A1" s="7" t="s">
        <v>0</v>
      </c>
      <c r="B1" s="7" t="s">
        <v>1</v>
      </c>
      <c r="C1" s="8" t="s">
        <v>2</v>
      </c>
      <c r="D1" s="9" t="s">
        <v>3</v>
      </c>
      <c r="E1" s="9"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10" t="s">
        <v>20</v>
      </c>
      <c r="V1" s="11" t="s">
        <v>21</v>
      </c>
      <c r="W1" s="10" t="s">
        <v>22</v>
      </c>
      <c r="X1" s="12" t="s">
        <v>23</v>
      </c>
    </row>
    <row r="2" customHeight="1" spans="1:24">
      <c r="A2" s="13" t="s">
        <v>24</v>
      </c>
      <c r="B2" s="13" t="s">
        <v>25</v>
      </c>
      <c r="C2" s="14"/>
      <c r="D2" s="15"/>
      <c r="E2" s="15"/>
      <c r="F2" s="14" t="str">
        <f>_xlfn.DISPIMG("ID_A2E964B5BE68459885B979CE9974B065",1)</f>
        <v>=DISPIMG("ID_A2E964B5BE68459885B979CE9974B065",1)</v>
      </c>
      <c r="G2" s="2" t="str">
        <f>_xlfn.DISPIMG("ID_A83B0F0A5D2948A094C35693D1E7225F",1)</f>
        <v>=DISPIMG("ID_A83B0F0A5D2948A094C35693D1E7225F",1)</v>
      </c>
      <c r="H2" s="13" t="s">
        <v>26</v>
      </c>
      <c r="I2" s="15"/>
      <c r="J2" s="13" t="s">
        <v>27</v>
      </c>
      <c r="K2" s="13" t="s">
        <v>28</v>
      </c>
      <c r="L2" s="13" t="s">
        <v>29</v>
      </c>
      <c r="M2" s="15"/>
      <c r="N2" s="13" t="s">
        <v>30</v>
      </c>
      <c r="O2" s="15"/>
      <c r="P2" s="13" t="s">
        <v>31</v>
      </c>
      <c r="Q2" s="15"/>
      <c r="R2" s="15"/>
      <c r="S2" s="15"/>
      <c r="T2" s="15"/>
      <c r="U2" s="16"/>
      <c r="V2" s="17">
        <v>46209.4177546296</v>
      </c>
      <c r="W2" s="16"/>
      <c r="X2" s="18"/>
    </row>
    <row r="3" customHeight="1" spans="1:24">
      <c r="A3" s="13" t="s">
        <v>32</v>
      </c>
      <c r="B3" s="13" t="s">
        <v>25</v>
      </c>
      <c r="C3" s="14"/>
      <c r="D3" s="15"/>
      <c r="E3" s="15"/>
      <c r="F3" s="14" t="str">
        <f>_xlfn.DISPIMG("ID_5F32787293DD4B9BA293EC191CA9F962",1)</f>
        <v>=DISPIMG("ID_5F32787293DD4B9BA293EC191CA9F962",1)</v>
      </c>
      <c r="H3" s="13" t="s">
        <v>26</v>
      </c>
      <c r="I3" s="13" t="s">
        <v>33</v>
      </c>
      <c r="J3" s="13" t="s">
        <v>34</v>
      </c>
      <c r="K3" s="13" t="s">
        <v>28</v>
      </c>
      <c r="L3" s="13" t="s">
        <v>29</v>
      </c>
      <c r="M3" s="15"/>
      <c r="N3" s="13" t="s">
        <v>30</v>
      </c>
      <c r="O3" s="15"/>
      <c r="P3" s="13" t="s">
        <v>35</v>
      </c>
      <c r="Q3" s="15"/>
      <c r="R3" s="15"/>
      <c r="S3" s="15"/>
      <c r="T3" s="15"/>
      <c r="U3" s="16"/>
      <c r="V3" s="17">
        <v>46185.6450925926</v>
      </c>
      <c r="W3" s="16"/>
      <c r="X3" s="18"/>
    </row>
    <row r="4" customHeight="1" spans="1:24">
      <c r="A4" s="13" t="s">
        <v>36</v>
      </c>
      <c r="B4" s="13" t="s">
        <v>25</v>
      </c>
      <c r="C4" s="14"/>
      <c r="D4" s="15"/>
      <c r="E4" s="15"/>
      <c r="F4" s="15"/>
      <c r="H4" s="13" t="s">
        <v>37</v>
      </c>
      <c r="I4" s="13" t="s">
        <v>38</v>
      </c>
      <c r="J4" s="13" t="s">
        <v>34</v>
      </c>
      <c r="K4" s="13" t="s">
        <v>39</v>
      </c>
      <c r="L4" s="13" t="s">
        <v>29</v>
      </c>
      <c r="M4" s="15"/>
      <c r="N4" s="13" t="s">
        <v>30</v>
      </c>
      <c r="O4" s="15"/>
      <c r="P4" s="13" t="s">
        <v>40</v>
      </c>
      <c r="Q4" s="15"/>
      <c r="R4" s="15"/>
      <c r="S4" s="15"/>
      <c r="T4" s="15"/>
      <c r="U4" s="16"/>
      <c r="V4" s="17">
        <v>46185.6450925926</v>
      </c>
      <c r="W4" s="16"/>
      <c r="X4" s="18"/>
    </row>
    <row r="5" customHeight="1" spans="1:24">
      <c r="A5" s="13" t="s">
        <v>41</v>
      </c>
      <c r="B5" s="13" t="s">
        <v>25</v>
      </c>
      <c r="C5" s="14"/>
      <c r="D5" s="15"/>
      <c r="E5" s="15"/>
      <c r="F5" s="14" t="str">
        <f>_xlfn.DISPIMG("ID_B4E4A110FD374BB58F85C47E9E53A2F5",1)</f>
        <v>=DISPIMG("ID_B4E4A110FD374BB58F85C47E9E53A2F5",1)</v>
      </c>
      <c r="G5" s="2" t="str">
        <f>_xlfn.DISPIMG("ID_CD5A58C0826A485B9EF37682DB7491D2",1)</f>
        <v>=DISPIMG("ID_CD5A58C0826A485B9EF37682DB7491D2",1)</v>
      </c>
      <c r="H5" s="13" t="s">
        <v>42</v>
      </c>
      <c r="I5" s="13" t="s">
        <v>43</v>
      </c>
      <c r="J5" s="13" t="s">
        <v>44</v>
      </c>
      <c r="K5" s="13" t="s">
        <v>28</v>
      </c>
      <c r="L5" s="13" t="s">
        <v>29</v>
      </c>
      <c r="M5" s="15"/>
      <c r="N5" s="13" t="s">
        <v>45</v>
      </c>
      <c r="O5" s="15"/>
      <c r="P5" s="13" t="s">
        <v>46</v>
      </c>
      <c r="Q5" s="15"/>
      <c r="R5" s="15"/>
      <c r="S5" s="15"/>
      <c r="T5" s="15"/>
      <c r="U5" s="16"/>
      <c r="V5" s="17">
        <v>46185.6491435185</v>
      </c>
      <c r="W5" s="16"/>
      <c r="X5" s="18"/>
    </row>
    <row r="6" customHeight="1" spans="1:24">
      <c r="A6" s="13" t="s">
        <v>47</v>
      </c>
      <c r="B6" s="13" t="s">
        <v>48</v>
      </c>
      <c r="C6" s="14"/>
      <c r="D6" s="15"/>
      <c r="E6" s="15"/>
      <c r="F6" s="14" t="str">
        <f>_xlfn.DISPIMG("ID_252D4FB7510E49278D982D4FBB8EB3B6",1)</f>
        <v>=DISPIMG("ID_252D4FB7510E49278D982D4FBB8EB3B6",1)</v>
      </c>
      <c r="H6" s="13" t="s">
        <v>26</v>
      </c>
      <c r="I6" s="13" t="s">
        <v>38</v>
      </c>
      <c r="J6" s="13" t="s">
        <v>49</v>
      </c>
      <c r="K6" s="13" t="s">
        <v>39</v>
      </c>
      <c r="L6" s="13" t="s">
        <v>29</v>
      </c>
      <c r="M6" s="15"/>
      <c r="N6" s="13" t="s">
        <v>30</v>
      </c>
      <c r="O6" s="15"/>
      <c r="P6" s="13" t="s">
        <v>50</v>
      </c>
      <c r="Q6" s="15"/>
      <c r="R6" s="15"/>
      <c r="S6" s="13" t="s">
        <v>51</v>
      </c>
      <c r="T6" s="15"/>
      <c r="U6" s="16"/>
      <c r="V6" s="17">
        <v>46185.6491435185</v>
      </c>
      <c r="W6" s="16"/>
      <c r="X6" s="18"/>
    </row>
    <row r="7" customHeight="1" spans="1:24">
      <c r="A7" s="13" t="s">
        <v>52</v>
      </c>
      <c r="B7" s="13" t="s">
        <v>48</v>
      </c>
      <c r="C7" s="14"/>
      <c r="D7" s="15"/>
      <c r="E7" s="15"/>
      <c r="F7" s="14" t="str">
        <f>_xlfn.DISPIMG("ID_6F85BD61AC1643608AE3CD3031350121",1)</f>
        <v>=DISPIMG("ID_6F85BD61AC1643608AE3CD3031350121",1)</v>
      </c>
      <c r="H7" s="13" t="s">
        <v>42</v>
      </c>
      <c r="I7" s="13" t="s">
        <v>33</v>
      </c>
      <c r="J7" s="13" t="s">
        <v>53</v>
      </c>
      <c r="K7" s="13" t="s">
        <v>28</v>
      </c>
      <c r="L7" s="13" t="s">
        <v>29</v>
      </c>
      <c r="M7" s="15"/>
      <c r="N7" s="13" t="s">
        <v>30</v>
      </c>
      <c r="O7" s="15"/>
      <c r="P7" s="13" t="s">
        <v>54</v>
      </c>
      <c r="Q7" s="15"/>
      <c r="R7" s="15"/>
      <c r="S7" s="13" t="s">
        <v>55</v>
      </c>
      <c r="T7" s="15"/>
      <c r="U7" s="16"/>
      <c r="V7" s="17">
        <v>46190.6427546296</v>
      </c>
      <c r="W7" s="16"/>
      <c r="X7" s="18"/>
    </row>
    <row r="8" customHeight="1" spans="1:24">
      <c r="A8" s="13" t="s">
        <v>56</v>
      </c>
      <c r="B8" s="13" t="s">
        <v>25</v>
      </c>
      <c r="C8" s="14"/>
      <c r="D8" s="15"/>
      <c r="E8" s="15"/>
      <c r="F8" s="15"/>
      <c r="H8" s="13" t="s">
        <v>26</v>
      </c>
      <c r="I8" s="13" t="s">
        <v>57</v>
      </c>
      <c r="J8" s="13" t="s">
        <v>34</v>
      </c>
      <c r="K8" s="13" t="s">
        <v>28</v>
      </c>
      <c r="L8" s="13" t="s">
        <v>29</v>
      </c>
      <c r="M8" s="15"/>
      <c r="N8" s="13" t="s">
        <v>30</v>
      </c>
      <c r="O8" s="15"/>
      <c r="P8" s="13" t="s">
        <v>58</v>
      </c>
      <c r="Q8" s="15"/>
      <c r="R8" s="15"/>
      <c r="S8" s="15"/>
      <c r="T8" s="15"/>
      <c r="U8" s="16"/>
      <c r="V8" s="17">
        <v>46185.6455902778</v>
      </c>
      <c r="W8" s="16"/>
      <c r="X8" s="18"/>
    </row>
    <row r="9" customHeight="1" spans="1:24">
      <c r="A9" s="13" t="s">
        <v>59</v>
      </c>
      <c r="B9" s="13" t="s">
        <v>25</v>
      </c>
      <c r="C9" s="14"/>
      <c r="D9" s="15"/>
      <c r="E9" s="15"/>
      <c r="F9" s="14" t="str">
        <f>_xlfn.DISPIMG("ID_F9E98703EADC40EF882999C641162456",1)</f>
        <v>=DISPIMG("ID_F9E98703EADC40EF882999C641162456",1)</v>
      </c>
      <c r="G9" s="2" t="str">
        <f>_xlfn.DISPIMG("ID_AAF96A901F4D44FF9526527B732767EA",1)</f>
        <v>=DISPIMG("ID_AAF96A901F4D44FF9526527B732767EA",1)</v>
      </c>
      <c r="H9" s="13" t="s">
        <v>26</v>
      </c>
      <c r="I9" s="13" t="s">
        <v>33</v>
      </c>
      <c r="J9" s="13" t="s">
        <v>44</v>
      </c>
      <c r="K9" s="13" t="s">
        <v>28</v>
      </c>
      <c r="L9" s="13" t="s">
        <v>29</v>
      </c>
      <c r="M9" s="15"/>
      <c r="N9" s="13" t="s">
        <v>30</v>
      </c>
      <c r="O9" s="15"/>
      <c r="P9" s="13" t="s">
        <v>60</v>
      </c>
      <c r="Q9" s="15"/>
      <c r="R9" s="15"/>
      <c r="S9" s="15"/>
      <c r="T9" s="15"/>
      <c r="U9" s="16"/>
      <c r="V9" s="17">
        <v>46190.6304861111</v>
      </c>
      <c r="W9" s="16"/>
      <c r="X9" s="18"/>
    </row>
    <row r="10" customHeight="1" spans="1:24">
      <c r="A10" s="13" t="s">
        <v>61</v>
      </c>
      <c r="B10" s="13" t="s">
        <v>48</v>
      </c>
      <c r="C10" s="14"/>
      <c r="D10" s="15"/>
      <c r="E10" s="15"/>
      <c r="F10" s="14" t="str">
        <f>_xlfn.DISPIMG("ID_DDE54FFEFD4D4E279767059239453D84",1)</f>
        <v>=DISPIMG("ID_DDE54FFEFD4D4E279767059239453D84",1)</v>
      </c>
      <c r="G10" s="2" t="str">
        <f>_xlfn.DISPIMG("ID_01C5385CDC0D4D7491376D58AF7486B5",1)</f>
        <v>=DISPIMG("ID_01C5385CDC0D4D7491376D58AF7486B5",1)</v>
      </c>
      <c r="H10" s="13" t="s">
        <v>26</v>
      </c>
      <c r="I10" s="13" t="s">
        <v>62</v>
      </c>
      <c r="J10" s="13" t="s">
        <v>49</v>
      </c>
      <c r="K10" s="13" t="s">
        <v>39</v>
      </c>
      <c r="L10" s="13" t="s">
        <v>63</v>
      </c>
      <c r="M10" s="15"/>
      <c r="N10" s="13" t="s">
        <v>30</v>
      </c>
      <c r="O10" s="15"/>
      <c r="P10" s="15"/>
      <c r="Q10" s="15"/>
      <c r="R10" s="15"/>
      <c r="S10" s="15"/>
      <c r="T10" s="15"/>
      <c r="U10" s="16"/>
      <c r="V10" s="17">
        <v>46185.6511342593</v>
      </c>
      <c r="W10" s="16"/>
      <c r="X10" s="18"/>
    </row>
    <row r="11" customHeight="1" spans="1:24">
      <c r="A11" s="13" t="s">
        <v>64</v>
      </c>
      <c r="B11" s="13" t="s">
        <v>48</v>
      </c>
      <c r="C11" s="14"/>
      <c r="D11" s="15"/>
      <c r="E11" s="15"/>
      <c r="F11" s="14" t="str">
        <f>_xlfn.DISPIMG("ID_A0D04678B4DD420D8F2D3005BD35E0D3",1)</f>
        <v>=DISPIMG("ID_A0D04678B4DD420D8F2D3005BD35E0D3",1)</v>
      </c>
      <c r="H11" s="13" t="s">
        <v>65</v>
      </c>
      <c r="I11" s="13" t="s">
        <v>66</v>
      </c>
      <c r="J11" s="13" t="s">
        <v>53</v>
      </c>
      <c r="K11" s="13" t="s">
        <v>28</v>
      </c>
      <c r="L11" s="13" t="s">
        <v>29</v>
      </c>
      <c r="M11" s="15"/>
      <c r="N11" s="13" t="s">
        <v>30</v>
      </c>
      <c r="O11" s="15"/>
      <c r="P11" s="15"/>
      <c r="Q11" s="15"/>
      <c r="R11" s="15"/>
      <c r="S11" s="13" t="s">
        <v>55</v>
      </c>
      <c r="T11" s="15"/>
      <c r="U11" s="16"/>
      <c r="V11" s="17">
        <v>46185.6511342593</v>
      </c>
      <c r="W11" s="16"/>
      <c r="X11" s="18"/>
    </row>
    <row r="12" customHeight="1" spans="1:24">
      <c r="A12" s="13" t="s">
        <v>67</v>
      </c>
      <c r="B12" s="13" t="s">
        <v>25</v>
      </c>
      <c r="C12" s="19" t="s">
        <v>68</v>
      </c>
      <c r="D12" s="13" t="s">
        <v>48</v>
      </c>
      <c r="E12" s="13" t="s">
        <v>69</v>
      </c>
      <c r="F12" s="15"/>
      <c r="H12" s="13" t="s">
        <v>70</v>
      </c>
      <c r="I12" s="13" t="s">
        <v>33</v>
      </c>
      <c r="J12" s="13" t="s">
        <v>34</v>
      </c>
      <c r="K12" s="13" t="s">
        <v>28</v>
      </c>
      <c r="L12" s="13" t="s">
        <v>29</v>
      </c>
      <c r="M12" s="15"/>
      <c r="N12" s="13" t="s">
        <v>30</v>
      </c>
      <c r="O12" s="15"/>
      <c r="P12" s="13" t="s">
        <v>71</v>
      </c>
      <c r="Q12" s="15"/>
      <c r="R12" s="15"/>
      <c r="S12" s="15"/>
      <c r="T12" s="15"/>
      <c r="U12" s="16"/>
      <c r="V12" s="17">
        <v>46210.6358796296</v>
      </c>
      <c r="W12" s="16"/>
      <c r="X12" s="20" t="s">
        <v>72</v>
      </c>
    </row>
    <row r="13" customHeight="1" spans="1:24">
      <c r="A13" s="13" t="s">
        <v>73</v>
      </c>
      <c r="B13" s="13" t="s">
        <v>74</v>
      </c>
      <c r="C13" s="19" t="s">
        <v>73</v>
      </c>
      <c r="D13" s="13" t="s">
        <v>48</v>
      </c>
      <c r="E13" s="13" t="s">
        <v>69</v>
      </c>
      <c r="F13" s="15"/>
      <c r="H13" s="13" t="s">
        <v>75</v>
      </c>
      <c r="I13" s="13" t="s">
        <v>66</v>
      </c>
      <c r="J13" s="13" t="s">
        <v>34</v>
      </c>
      <c r="K13" s="13" t="s">
        <v>28</v>
      </c>
      <c r="L13" s="13" t="s">
        <v>63</v>
      </c>
      <c r="M13" s="15"/>
      <c r="N13" s="13" t="s">
        <v>30</v>
      </c>
      <c r="O13" s="15"/>
      <c r="P13" s="13" t="s">
        <v>76</v>
      </c>
      <c r="Q13" s="15"/>
      <c r="R13" s="15"/>
      <c r="S13" s="15"/>
      <c r="T13" s="13" t="s">
        <v>77</v>
      </c>
      <c r="U13" s="16"/>
      <c r="V13" s="17">
        <v>46185.6458449074</v>
      </c>
      <c r="W13" s="16"/>
      <c r="X13" s="20" t="s">
        <v>72</v>
      </c>
    </row>
    <row r="14" customHeight="1" spans="1:24">
      <c r="A14" s="13" t="s">
        <v>78</v>
      </c>
      <c r="B14" s="13" t="s">
        <v>25</v>
      </c>
      <c r="C14" s="14"/>
      <c r="D14" s="15"/>
      <c r="E14" s="15"/>
      <c r="F14" s="15"/>
      <c r="H14" s="13" t="s">
        <v>79</v>
      </c>
      <c r="I14" s="13" t="s">
        <v>33</v>
      </c>
      <c r="J14" s="13" t="s">
        <v>34</v>
      </c>
      <c r="K14" s="13" t="s">
        <v>28</v>
      </c>
      <c r="L14" s="13" t="s">
        <v>29</v>
      </c>
      <c r="M14" s="15"/>
      <c r="N14" s="13" t="s">
        <v>30</v>
      </c>
      <c r="O14" s="15"/>
      <c r="P14" s="13" t="s">
        <v>80</v>
      </c>
      <c r="Q14" s="15"/>
      <c r="R14" s="15"/>
      <c r="S14" s="15"/>
      <c r="T14" s="13" t="s">
        <v>81</v>
      </c>
      <c r="U14" s="16"/>
      <c r="V14" s="17">
        <v>46185.6517013889</v>
      </c>
      <c r="W14" s="16"/>
      <c r="X14" s="18"/>
    </row>
    <row r="15" customHeight="1" spans="1:24">
      <c r="A15" s="13" t="s">
        <v>82</v>
      </c>
      <c r="B15" s="13" t="s">
        <v>25</v>
      </c>
      <c r="C15" s="14"/>
      <c r="D15" s="15"/>
      <c r="E15" s="15"/>
      <c r="F15" s="14" t="str">
        <f>_xlfn.DISPIMG("ID_7ACDC895142443529ACDFF904314964B",1)</f>
        <v>=DISPIMG("ID_7ACDC895142443529ACDFF904314964B",1)</v>
      </c>
      <c r="H15" s="13" t="s">
        <v>83</v>
      </c>
      <c r="I15" s="13" t="s">
        <v>84</v>
      </c>
      <c r="J15" s="13" t="s">
        <v>34</v>
      </c>
      <c r="K15" s="13" t="s">
        <v>28</v>
      </c>
      <c r="L15" s="13" t="s">
        <v>29</v>
      </c>
      <c r="M15" s="15"/>
      <c r="N15" s="13" t="s">
        <v>30</v>
      </c>
      <c r="O15" s="15"/>
      <c r="P15" s="13" t="s">
        <v>85</v>
      </c>
      <c r="Q15" s="15"/>
      <c r="R15" s="15"/>
      <c r="S15" s="15"/>
      <c r="T15" s="13" t="s">
        <v>81</v>
      </c>
      <c r="U15" s="16"/>
      <c r="V15" s="17">
        <v>46185.6509259259</v>
      </c>
      <c r="W15" s="16"/>
      <c r="X15" s="18"/>
    </row>
    <row r="16" customHeight="1" spans="1:24">
      <c r="A16" s="13" t="s">
        <v>86</v>
      </c>
      <c r="B16" s="13" t="s">
        <v>48</v>
      </c>
      <c r="C16" s="19" t="s">
        <v>87</v>
      </c>
      <c r="D16" s="13" t="s">
        <v>48</v>
      </c>
      <c r="E16" s="13" t="s">
        <v>88</v>
      </c>
      <c r="F16" s="14" t="str">
        <f>_xlfn.DISPIMG("ID_F7EFBFCF4DCF4813AAB2829DDB12185A",1)</f>
        <v>=DISPIMG("ID_F7EFBFCF4DCF4813AAB2829DDB12185A",1)</v>
      </c>
      <c r="H16" s="13" t="s">
        <v>26</v>
      </c>
      <c r="I16" s="13" t="s">
        <v>66</v>
      </c>
      <c r="J16" s="13" t="s">
        <v>89</v>
      </c>
      <c r="K16" s="13" t="s">
        <v>28</v>
      </c>
      <c r="L16" s="13" t="s">
        <v>29</v>
      </c>
      <c r="M16" s="15"/>
      <c r="N16" s="13" t="s">
        <v>30</v>
      </c>
      <c r="O16" s="15"/>
      <c r="P16" s="13" t="s">
        <v>90</v>
      </c>
      <c r="Q16" s="15"/>
      <c r="R16" s="15"/>
      <c r="S16" s="13" t="s">
        <v>55</v>
      </c>
      <c r="T16" s="13" t="s">
        <v>81</v>
      </c>
      <c r="U16" s="16"/>
      <c r="V16" s="17">
        <v>46185.6446759259</v>
      </c>
      <c r="W16" s="16"/>
      <c r="X16" s="20" t="s">
        <v>72</v>
      </c>
    </row>
    <row r="17" customHeight="1" spans="1:24">
      <c r="A17" s="13" t="s">
        <v>91</v>
      </c>
      <c r="B17" s="13" t="s">
        <v>48</v>
      </c>
      <c r="C17" s="19" t="s">
        <v>92</v>
      </c>
      <c r="D17" s="13" t="s">
        <v>48</v>
      </c>
      <c r="E17" s="13" t="s">
        <v>93</v>
      </c>
      <c r="F17" s="14" t="str">
        <f>_xlfn.DISPIMG("ID_BDECA7C7A4C44A76A3E9915F01582FCD",1)</f>
        <v>=DISPIMG("ID_BDECA7C7A4C44A76A3E9915F01582FCD",1)</v>
      </c>
      <c r="G17" s="2" t="str">
        <f>_xlfn.DISPIMG("ID_C1060903E3214FDD8ECA358B6AAB3D3D",1)</f>
        <v>=DISPIMG("ID_C1060903E3214FDD8ECA358B6AAB3D3D",1)</v>
      </c>
      <c r="H17" s="13" t="s">
        <v>94</v>
      </c>
      <c r="I17" s="13" t="s">
        <v>33</v>
      </c>
      <c r="J17" s="13" t="s">
        <v>44</v>
      </c>
      <c r="K17" s="13" t="s">
        <v>39</v>
      </c>
      <c r="L17" s="13" t="s">
        <v>95</v>
      </c>
      <c r="M17" s="15"/>
      <c r="N17" s="13" t="s">
        <v>96</v>
      </c>
      <c r="O17" s="15"/>
      <c r="P17" s="13" t="s">
        <v>97</v>
      </c>
      <c r="Q17" s="15"/>
      <c r="R17" s="15"/>
      <c r="S17" s="13" t="s">
        <v>98</v>
      </c>
      <c r="T17" s="13" t="s">
        <v>81</v>
      </c>
      <c r="U17" s="16"/>
      <c r="V17" s="17">
        <v>46185.6510763889</v>
      </c>
      <c r="W17" s="16"/>
      <c r="X17" s="20" t="s">
        <v>72</v>
      </c>
    </row>
    <row r="18" customHeight="1" spans="1:24">
      <c r="A18" s="13" t="s">
        <v>99</v>
      </c>
      <c r="B18" s="13" t="s">
        <v>48</v>
      </c>
      <c r="C18" s="14"/>
      <c r="D18" s="15"/>
      <c r="E18" s="15"/>
      <c r="F18" s="15"/>
      <c r="H18" s="13" t="s">
        <v>26</v>
      </c>
      <c r="I18" s="13" t="s">
        <v>66</v>
      </c>
      <c r="J18" s="13" t="s">
        <v>44</v>
      </c>
      <c r="K18" s="13" t="s">
        <v>100</v>
      </c>
      <c r="L18" s="13" t="s">
        <v>95</v>
      </c>
      <c r="M18" s="15"/>
      <c r="N18" s="13" t="s">
        <v>30</v>
      </c>
      <c r="O18" s="15"/>
      <c r="P18" s="13" t="s">
        <v>101</v>
      </c>
      <c r="Q18" s="15"/>
      <c r="R18" s="15"/>
      <c r="S18" s="13" t="s">
        <v>98</v>
      </c>
      <c r="T18" s="13" t="s">
        <v>81</v>
      </c>
      <c r="U18" s="16"/>
      <c r="V18" s="17">
        <v>46185.6446759259</v>
      </c>
      <c r="W18" s="16"/>
      <c r="X18" s="18"/>
    </row>
    <row r="19" customHeight="1" spans="1:24">
      <c r="A19" s="13" t="s">
        <v>102</v>
      </c>
      <c r="B19" s="13" t="s">
        <v>48</v>
      </c>
      <c r="C19" s="14"/>
      <c r="D19" s="15"/>
      <c r="E19" s="15"/>
      <c r="F19" s="14" t="str">
        <f>_xlfn.DISPIMG("ID_A72C074C35B44FB183B32D822CAD2102",1)</f>
        <v>=DISPIMG("ID_A72C074C35B44FB183B32D822CAD2102",1)</v>
      </c>
      <c r="H19" s="13" t="s">
        <v>103</v>
      </c>
      <c r="I19" s="13" t="s">
        <v>62</v>
      </c>
      <c r="J19" s="13" t="s">
        <v>49</v>
      </c>
      <c r="K19" s="13" t="s">
        <v>100</v>
      </c>
      <c r="L19" s="13" t="s">
        <v>63</v>
      </c>
      <c r="M19" s="15"/>
      <c r="N19" s="13" t="s">
        <v>30</v>
      </c>
      <c r="O19" s="15"/>
      <c r="P19" s="13" t="s">
        <v>104</v>
      </c>
      <c r="Q19" s="15"/>
      <c r="R19" s="15"/>
      <c r="S19" s="13" t="s">
        <v>55</v>
      </c>
      <c r="T19" s="13" t="s">
        <v>81</v>
      </c>
      <c r="U19" s="16"/>
      <c r="V19" s="17">
        <v>46185.6510763889</v>
      </c>
      <c r="W19" s="16"/>
      <c r="X19" s="18"/>
    </row>
    <row r="20" customHeight="1" spans="1:24">
      <c r="A20" s="13" t="s">
        <v>105</v>
      </c>
      <c r="B20" s="13" t="s">
        <v>48</v>
      </c>
      <c r="C20" s="14"/>
      <c r="D20" s="15"/>
      <c r="E20" s="15"/>
      <c r="F20" s="14" t="str">
        <f>_xlfn.DISPIMG("ID_3ABA88B7791D4485B2BA0201EA218486",1)</f>
        <v>=DISPIMG("ID_3ABA88B7791D4485B2BA0201EA218486",1)</v>
      </c>
      <c r="G20" s="2" t="str">
        <f>_xlfn.DISPIMG("ID_A545589CF3EC4FCF9D3BD7F8F1F4E4DF",1)</f>
        <v>=DISPIMG("ID_A545589CF3EC4FCF9D3BD7F8F1F4E4DF",1)</v>
      </c>
      <c r="H20" s="13" t="s">
        <v>106</v>
      </c>
      <c r="I20" s="13" t="s">
        <v>38</v>
      </c>
      <c r="J20" s="13" t="s">
        <v>107</v>
      </c>
      <c r="K20" s="13" t="s">
        <v>100</v>
      </c>
      <c r="L20" s="13" t="s">
        <v>95</v>
      </c>
      <c r="M20" s="15"/>
      <c r="N20" s="13" t="s">
        <v>30</v>
      </c>
      <c r="O20" s="15"/>
      <c r="P20" s="13" t="s">
        <v>108</v>
      </c>
      <c r="Q20" s="15"/>
      <c r="R20" s="15"/>
      <c r="S20" s="13" t="s">
        <v>98</v>
      </c>
      <c r="T20" s="13" t="s">
        <v>77</v>
      </c>
      <c r="U20" s="16"/>
      <c r="V20" s="17">
        <v>46185.651099537</v>
      </c>
      <c r="W20" s="16"/>
      <c r="X20" s="18"/>
    </row>
    <row r="21" customHeight="1" spans="1:24">
      <c r="A21" s="13" t="s">
        <v>109</v>
      </c>
      <c r="B21" s="13" t="s">
        <v>74</v>
      </c>
      <c r="C21" s="14"/>
      <c r="D21" s="15"/>
      <c r="E21" s="15"/>
      <c r="F21" s="15"/>
      <c r="H21" s="13" t="s">
        <v>110</v>
      </c>
      <c r="I21" s="13" t="s">
        <v>33</v>
      </c>
      <c r="J21" s="13" t="s">
        <v>89</v>
      </c>
      <c r="K21" s="13" t="s">
        <v>100</v>
      </c>
      <c r="L21" s="13" t="s">
        <v>29</v>
      </c>
      <c r="M21" s="15"/>
      <c r="N21" s="13" t="s">
        <v>30</v>
      </c>
      <c r="O21" s="15"/>
      <c r="P21" s="13" t="s">
        <v>111</v>
      </c>
      <c r="Q21" s="15"/>
      <c r="R21" s="15"/>
      <c r="S21" s="13" t="s">
        <v>55</v>
      </c>
      <c r="T21" s="13" t="s">
        <v>81</v>
      </c>
      <c r="U21" s="16"/>
      <c r="V21" s="17">
        <v>46185.651099537</v>
      </c>
      <c r="W21" s="16"/>
      <c r="X21" s="18"/>
    </row>
    <row r="22" customHeight="1" spans="1:24">
      <c r="A22" s="13" t="s">
        <v>112</v>
      </c>
      <c r="B22" s="13" t="s">
        <v>48</v>
      </c>
      <c r="C22" s="14"/>
      <c r="D22" s="15"/>
      <c r="E22" s="15"/>
      <c r="F22" s="14" t="str">
        <f>_xlfn.DISPIMG("ID_6D5E1AC613E7426E9EAF0FD9E8248BB4",1)</f>
        <v>=DISPIMG("ID_6D5E1AC613E7426E9EAF0FD9E8248BB4",1)</v>
      </c>
      <c r="H22" s="13" t="s">
        <v>26</v>
      </c>
      <c r="I22" s="13" t="s">
        <v>38</v>
      </c>
      <c r="J22" s="13" t="s">
        <v>107</v>
      </c>
      <c r="K22" s="13" t="s">
        <v>100</v>
      </c>
      <c r="L22" s="13" t="s">
        <v>95</v>
      </c>
      <c r="M22" s="15"/>
      <c r="N22" s="13" t="s">
        <v>30</v>
      </c>
      <c r="O22" s="15"/>
      <c r="P22" s="13" t="s">
        <v>108</v>
      </c>
      <c r="Q22" s="15"/>
      <c r="R22" s="15"/>
      <c r="S22" s="13" t="s">
        <v>98</v>
      </c>
      <c r="T22" s="13" t="s">
        <v>77</v>
      </c>
      <c r="U22" s="16"/>
      <c r="V22" s="17">
        <v>46185.651099537</v>
      </c>
      <c r="W22" s="16"/>
      <c r="X22" s="18"/>
    </row>
    <row r="23" customHeight="1" spans="1:24">
      <c r="A23" s="13" t="s">
        <v>113</v>
      </c>
      <c r="B23" s="13" t="s">
        <v>48</v>
      </c>
      <c r="C23" s="14"/>
      <c r="D23" s="15"/>
      <c r="E23" s="15"/>
      <c r="F23" s="15"/>
      <c r="H23" s="13" t="s">
        <v>26</v>
      </c>
      <c r="I23" s="13" t="s">
        <v>38</v>
      </c>
      <c r="J23" s="13" t="s">
        <v>107</v>
      </c>
      <c r="K23" s="13" t="s">
        <v>100</v>
      </c>
      <c r="L23" s="13" t="s">
        <v>95</v>
      </c>
      <c r="M23" s="15"/>
      <c r="N23" s="13" t="s">
        <v>30</v>
      </c>
      <c r="O23" s="15"/>
      <c r="P23" s="13" t="s">
        <v>108</v>
      </c>
      <c r="Q23" s="15"/>
      <c r="R23" s="15"/>
      <c r="S23" s="13" t="s">
        <v>98</v>
      </c>
      <c r="T23" s="13" t="s">
        <v>77</v>
      </c>
      <c r="U23" s="16"/>
      <c r="V23" s="17">
        <v>46185.651099537</v>
      </c>
      <c r="W23" s="16"/>
      <c r="X23" s="18"/>
    </row>
    <row r="24" customHeight="1" spans="1:24">
      <c r="A24" s="13" t="s">
        <v>114</v>
      </c>
      <c r="B24" s="13" t="s">
        <v>48</v>
      </c>
      <c r="C24" s="19" t="s">
        <v>115</v>
      </c>
      <c r="D24" s="13" t="s">
        <v>48</v>
      </c>
      <c r="E24" s="13" t="s">
        <v>88</v>
      </c>
      <c r="F24" s="15"/>
      <c r="H24" s="13" t="s">
        <v>26</v>
      </c>
      <c r="I24" s="13" t="s">
        <v>38</v>
      </c>
      <c r="J24" s="13" t="s">
        <v>44</v>
      </c>
      <c r="K24" s="13" t="s">
        <v>100</v>
      </c>
      <c r="L24" s="13" t="s">
        <v>29</v>
      </c>
      <c r="M24" s="15"/>
      <c r="N24" s="13" t="s">
        <v>30</v>
      </c>
      <c r="O24" s="15"/>
      <c r="P24" s="13" t="s">
        <v>116</v>
      </c>
      <c r="Q24" s="15"/>
      <c r="R24" s="15"/>
      <c r="S24" s="15"/>
      <c r="T24" s="13" t="s">
        <v>77</v>
      </c>
      <c r="U24" s="16"/>
      <c r="V24" s="17">
        <v>46185.6516898148</v>
      </c>
      <c r="W24" s="16"/>
      <c r="X24" s="20" t="s">
        <v>72</v>
      </c>
    </row>
    <row r="25" customHeight="1" spans="1:24">
      <c r="A25" s="13" t="s">
        <v>117</v>
      </c>
      <c r="B25" s="13" t="s">
        <v>48</v>
      </c>
      <c r="C25" s="14"/>
      <c r="D25" s="15"/>
      <c r="E25" s="15"/>
      <c r="F25" s="14" t="str">
        <f>_xlfn.DISPIMG("ID_C509A85519D84615ADA180AA7EEEC571",1)</f>
        <v>=DISPIMG("ID_C509A85519D84615ADA180AA7EEEC571",1)</v>
      </c>
      <c r="H25" s="13" t="s">
        <v>118</v>
      </c>
      <c r="I25" s="13" t="s">
        <v>66</v>
      </c>
      <c r="J25" s="13" t="s">
        <v>89</v>
      </c>
      <c r="K25" s="13" t="s">
        <v>28</v>
      </c>
      <c r="L25" s="13" t="s">
        <v>119</v>
      </c>
      <c r="M25" s="15"/>
      <c r="N25" s="13" t="s">
        <v>30</v>
      </c>
      <c r="O25" s="13" t="s">
        <v>120</v>
      </c>
      <c r="P25" s="13" t="s">
        <v>121</v>
      </c>
      <c r="Q25" s="15"/>
      <c r="R25" s="15"/>
      <c r="S25" s="13" t="s">
        <v>55</v>
      </c>
      <c r="T25" s="13" t="s">
        <v>77</v>
      </c>
      <c r="U25" s="16"/>
      <c r="V25" s="17">
        <v>46185.6457407407</v>
      </c>
      <c r="W25" s="16"/>
      <c r="X25" s="18"/>
    </row>
    <row r="26" customHeight="1" spans="1:24">
      <c r="A26" s="13" t="s">
        <v>122</v>
      </c>
      <c r="B26" s="13" t="s">
        <v>123</v>
      </c>
      <c r="C26" s="14"/>
      <c r="D26" s="15"/>
      <c r="E26" s="15"/>
      <c r="F26" s="14" t="str">
        <f>_xlfn.DISPIMG("ID_96D0D83D81ED47CA9FAFA5DEDDBB3581",1)</f>
        <v>=DISPIMG("ID_96D0D83D81ED47CA9FAFA5DEDDBB3581",1)</v>
      </c>
      <c r="H26" s="13" t="s">
        <v>26</v>
      </c>
      <c r="I26" s="13" t="s">
        <v>124</v>
      </c>
      <c r="J26" s="13" t="s">
        <v>107</v>
      </c>
      <c r="K26" s="13" t="s">
        <v>100</v>
      </c>
      <c r="L26" s="13" t="s">
        <v>29</v>
      </c>
      <c r="M26" s="15"/>
      <c r="N26" s="13" t="s">
        <v>30</v>
      </c>
      <c r="O26" s="13" t="s">
        <v>125</v>
      </c>
      <c r="P26" s="13" t="s">
        <v>125</v>
      </c>
      <c r="Q26" s="15"/>
      <c r="R26" s="15"/>
      <c r="S26" s="13" t="s">
        <v>98</v>
      </c>
      <c r="T26" s="13" t="s">
        <v>126</v>
      </c>
      <c r="U26" s="16"/>
      <c r="V26" s="17">
        <v>46185.6513888889</v>
      </c>
      <c r="W26" s="16"/>
      <c r="X26" s="18"/>
    </row>
    <row r="27" customHeight="1" spans="1:24">
      <c r="A27" s="13" t="s">
        <v>127</v>
      </c>
      <c r="B27" s="13" t="s">
        <v>74</v>
      </c>
      <c r="C27" s="19" t="s">
        <v>128</v>
      </c>
      <c r="D27" s="13" t="s">
        <v>48</v>
      </c>
      <c r="E27" s="13" t="s">
        <v>129</v>
      </c>
      <c r="F27" s="14" t="str">
        <f>_xlfn.DISPIMG("ID_93BD6FDC09614A3EA22DB29F726C34F6",1)</f>
        <v>=DISPIMG("ID_93BD6FDC09614A3EA22DB29F726C34F6",1)</v>
      </c>
      <c r="H27" s="13" t="s">
        <v>26</v>
      </c>
      <c r="I27" s="13" t="s">
        <v>66</v>
      </c>
      <c r="J27" s="13" t="s">
        <v>107</v>
      </c>
      <c r="K27" s="13" t="s">
        <v>39</v>
      </c>
      <c r="L27" s="13" t="s">
        <v>29</v>
      </c>
      <c r="M27" s="15"/>
      <c r="N27" s="13" t="s">
        <v>30</v>
      </c>
      <c r="O27" s="15"/>
      <c r="P27" s="15"/>
      <c r="Q27" s="15"/>
      <c r="R27" s="15"/>
      <c r="S27" s="15"/>
      <c r="T27" s="13" t="s">
        <v>77</v>
      </c>
      <c r="U27" s="16"/>
      <c r="V27" s="17">
        <v>46185.6455555556</v>
      </c>
      <c r="W27" s="16"/>
      <c r="X27" s="20" t="s">
        <v>72</v>
      </c>
    </row>
    <row r="28" customHeight="1" spans="1:24">
      <c r="A28" s="13" t="s">
        <v>130</v>
      </c>
      <c r="B28" s="13" t="s">
        <v>48</v>
      </c>
      <c r="C28" s="14"/>
      <c r="D28" s="15"/>
      <c r="E28" s="15"/>
      <c r="F28" s="15"/>
      <c r="H28" s="13" t="s">
        <v>131</v>
      </c>
      <c r="I28" s="13" t="s">
        <v>38</v>
      </c>
      <c r="J28" s="13" t="s">
        <v>107</v>
      </c>
      <c r="K28" s="13" t="s">
        <v>100</v>
      </c>
      <c r="L28" s="13" t="s">
        <v>95</v>
      </c>
      <c r="M28" s="15"/>
      <c r="N28" s="13" t="s">
        <v>30</v>
      </c>
      <c r="O28" s="13" t="s">
        <v>132</v>
      </c>
      <c r="P28" s="13" t="s">
        <v>132</v>
      </c>
      <c r="Q28" s="15"/>
      <c r="R28" s="15"/>
      <c r="S28" s="13" t="s">
        <v>98</v>
      </c>
      <c r="T28" s="13" t="s">
        <v>77</v>
      </c>
      <c r="U28" s="16"/>
      <c r="V28" s="17">
        <v>46185.65125</v>
      </c>
      <c r="W28" s="16"/>
      <c r="X28" s="18"/>
    </row>
    <row r="29" customHeight="1" spans="1:24">
      <c r="A29" s="13" t="s">
        <v>133</v>
      </c>
      <c r="B29" s="13" t="s">
        <v>48</v>
      </c>
      <c r="C29" s="14"/>
      <c r="D29" s="15"/>
      <c r="E29" s="15"/>
      <c r="F29" s="14" t="str">
        <f>_xlfn.DISPIMG("ID_D9FA8F00DEF84648A2955ED133A0818C",1)</f>
        <v>=DISPIMG("ID_D9FA8F00DEF84648A2955ED133A0818C",1)</v>
      </c>
      <c r="H29" s="15"/>
      <c r="I29" s="13" t="s">
        <v>38</v>
      </c>
      <c r="J29" s="13" t="s">
        <v>44</v>
      </c>
      <c r="K29" s="13" t="s">
        <v>100</v>
      </c>
      <c r="L29" s="13" t="s">
        <v>95</v>
      </c>
      <c r="M29" s="15"/>
      <c r="N29" s="13" t="s">
        <v>30</v>
      </c>
      <c r="O29" s="13" t="s">
        <v>134</v>
      </c>
      <c r="P29" s="13" t="s">
        <v>134</v>
      </c>
      <c r="Q29" s="15"/>
      <c r="R29" s="15"/>
      <c r="S29" s="13" t="s">
        <v>98</v>
      </c>
      <c r="T29" s="13" t="s">
        <v>77</v>
      </c>
      <c r="U29" s="16"/>
      <c r="V29" s="17">
        <v>46185.65125</v>
      </c>
      <c r="W29" s="16"/>
      <c r="X29" s="18"/>
    </row>
    <row r="30" customHeight="1" spans="1:24">
      <c r="A30" s="13" t="s">
        <v>135</v>
      </c>
      <c r="B30" s="13" t="s">
        <v>48</v>
      </c>
      <c r="C30" s="14"/>
      <c r="D30" s="15"/>
      <c r="E30" s="15"/>
      <c r="F30" s="14" t="str">
        <f>_xlfn.DISPIMG("ID_71284C999DDD42FABE6401D477418D25",1)</f>
        <v>=DISPIMG("ID_71284C999DDD42FABE6401D477418D25",1)</v>
      </c>
      <c r="H30" s="15"/>
      <c r="I30" s="13" t="s">
        <v>124</v>
      </c>
      <c r="J30" s="13" t="s">
        <v>49</v>
      </c>
      <c r="K30" s="13" t="s">
        <v>100</v>
      </c>
      <c r="L30" s="15"/>
      <c r="M30" s="15"/>
      <c r="N30" s="13" t="s">
        <v>30</v>
      </c>
      <c r="O30" s="13" t="s">
        <v>136</v>
      </c>
      <c r="P30" s="15"/>
      <c r="Q30" s="15"/>
      <c r="R30" s="15"/>
      <c r="S30" s="15"/>
      <c r="T30" s="13" t="s">
        <v>126</v>
      </c>
      <c r="U30" s="16"/>
      <c r="V30" s="17">
        <v>46185.6515972222</v>
      </c>
      <c r="W30" s="16"/>
      <c r="X30" s="18"/>
    </row>
    <row r="31" customHeight="1" spans="1:24">
      <c r="A31" s="13" t="s">
        <v>137</v>
      </c>
      <c r="B31" s="13" t="s">
        <v>74</v>
      </c>
      <c r="C31" s="19" t="s">
        <v>138</v>
      </c>
      <c r="D31" s="13" t="s">
        <v>48</v>
      </c>
      <c r="E31" s="15"/>
      <c r="F31" s="14" t="str">
        <f>_xlfn.DISPIMG("ID_AEA4E7B8B73B40E9B117070B92EB844A",1)</f>
        <v>=DISPIMG("ID_AEA4E7B8B73B40E9B117070B92EB844A",1)</v>
      </c>
      <c r="G31" s="2" t="str">
        <f>_xlfn.DISPIMG("ID_C6CBB98E6B364C3CAA5987248B3AA561",1)</f>
        <v>=DISPIMG("ID_C6CBB98E6B364C3CAA5987248B3AA561",1)</v>
      </c>
      <c r="H31" s="13" t="s">
        <v>26</v>
      </c>
      <c r="I31" s="13" t="s">
        <v>33</v>
      </c>
      <c r="J31" s="13" t="s">
        <v>44</v>
      </c>
      <c r="K31" s="13" t="s">
        <v>100</v>
      </c>
      <c r="L31" s="13" t="s">
        <v>95</v>
      </c>
      <c r="M31" s="15"/>
      <c r="N31" s="13" t="s">
        <v>30</v>
      </c>
      <c r="O31" s="13" t="s">
        <v>139</v>
      </c>
      <c r="P31" s="13" t="s">
        <v>140</v>
      </c>
      <c r="Q31" s="15"/>
      <c r="R31" s="15"/>
      <c r="S31" s="13" t="s">
        <v>98</v>
      </c>
      <c r="T31" s="13" t="s">
        <v>81</v>
      </c>
      <c r="U31" s="16"/>
      <c r="V31" s="17">
        <v>46185.6515972222</v>
      </c>
      <c r="W31" s="16"/>
      <c r="X31" s="20" t="s">
        <v>72</v>
      </c>
    </row>
    <row r="32" customHeight="1" spans="1:24">
      <c r="A32" s="13" t="s">
        <v>141</v>
      </c>
      <c r="B32" s="13" t="s">
        <v>48</v>
      </c>
      <c r="C32" s="14"/>
      <c r="D32" s="15"/>
      <c r="E32" s="15"/>
      <c r="F32" s="15"/>
      <c r="H32" s="13" t="s">
        <v>142</v>
      </c>
      <c r="I32" s="13" t="s">
        <v>66</v>
      </c>
      <c r="J32" s="15"/>
      <c r="K32" s="13" t="s">
        <v>100</v>
      </c>
      <c r="L32" s="13" t="s">
        <v>95</v>
      </c>
      <c r="M32" s="15"/>
      <c r="N32" s="13" t="s">
        <v>30</v>
      </c>
      <c r="O32" s="15"/>
      <c r="P32" s="15"/>
      <c r="Q32" s="15"/>
      <c r="R32" s="15"/>
      <c r="S32" s="15"/>
      <c r="T32" s="15"/>
      <c r="U32" s="16"/>
      <c r="V32" s="17">
        <v>46185.6515972222</v>
      </c>
      <c r="W32" s="16"/>
      <c r="X32" s="18"/>
    </row>
    <row r="33" customHeight="1" spans="1:24">
      <c r="A33" s="13" t="s">
        <v>143</v>
      </c>
      <c r="B33" s="13" t="s">
        <v>48</v>
      </c>
      <c r="C33" s="14"/>
      <c r="D33" s="15"/>
      <c r="E33" s="15"/>
      <c r="F33" s="15"/>
      <c r="H33" s="15"/>
      <c r="I33" s="13" t="s">
        <v>124</v>
      </c>
      <c r="J33" s="13" t="s">
        <v>49</v>
      </c>
      <c r="K33" s="13" t="s">
        <v>28</v>
      </c>
      <c r="L33" s="13" t="s">
        <v>29</v>
      </c>
      <c r="M33" s="15"/>
      <c r="N33" s="13" t="s">
        <v>30</v>
      </c>
      <c r="O33" s="13" t="s">
        <v>136</v>
      </c>
      <c r="P33" s="15"/>
      <c r="Q33" s="15"/>
      <c r="R33" s="15"/>
      <c r="S33" s="15"/>
      <c r="T33" s="15"/>
      <c r="U33" s="16"/>
      <c r="V33" s="17">
        <v>46185.6514930556</v>
      </c>
      <c r="W33" s="16"/>
      <c r="X33" s="18"/>
    </row>
    <row r="34" customHeight="1" spans="1:24">
      <c r="A34" s="13" t="s">
        <v>144</v>
      </c>
      <c r="B34" s="13" t="s">
        <v>48</v>
      </c>
      <c r="C34" s="19" t="s">
        <v>145</v>
      </c>
      <c r="D34" s="13" t="s">
        <v>48</v>
      </c>
      <c r="E34" s="13" t="s">
        <v>88</v>
      </c>
      <c r="F34" s="15"/>
      <c r="H34" s="15"/>
      <c r="I34" s="13" t="s">
        <v>62</v>
      </c>
      <c r="J34" s="13" t="s">
        <v>49</v>
      </c>
      <c r="K34" s="13" t="s">
        <v>28</v>
      </c>
      <c r="L34" s="13" t="s">
        <v>29</v>
      </c>
      <c r="M34" s="15"/>
      <c r="N34" s="13" t="s">
        <v>30</v>
      </c>
      <c r="O34" s="13" t="s">
        <v>146</v>
      </c>
      <c r="P34" s="13" t="s">
        <v>146</v>
      </c>
      <c r="Q34" s="15"/>
      <c r="R34" s="15"/>
      <c r="S34" s="13" t="s">
        <v>98</v>
      </c>
      <c r="T34" s="13" t="s">
        <v>126</v>
      </c>
      <c r="U34" s="16"/>
      <c r="V34" s="17">
        <v>46185.6514930556</v>
      </c>
      <c r="W34" s="16"/>
      <c r="X34" s="20" t="s">
        <v>72</v>
      </c>
    </row>
    <row r="35" customHeight="1" spans="1:24">
      <c r="A35" s="13" t="s">
        <v>147</v>
      </c>
      <c r="B35" s="13" t="s">
        <v>74</v>
      </c>
      <c r="C35" s="14"/>
      <c r="D35" s="15"/>
      <c r="E35" s="15"/>
      <c r="F35" s="14" t="str">
        <f>_xlfn.DISPIMG("ID_B98ECB53398F418A91D5A44EE41BBF1A",1)</f>
        <v>=DISPIMG("ID_B98ECB53398F418A91D5A44EE41BBF1A",1)</v>
      </c>
      <c r="G35" s="2" t="str">
        <f>_xlfn.DISPIMG("ID_F64C89B370114A23BC658FA6314ED9DD",1)</f>
        <v>=DISPIMG("ID_F64C89B370114A23BC658FA6314ED9DD",1)</v>
      </c>
      <c r="H35" s="13" t="s">
        <v>148</v>
      </c>
      <c r="I35" s="13" t="s">
        <v>66</v>
      </c>
      <c r="J35" s="13" t="s">
        <v>107</v>
      </c>
      <c r="K35" s="13" t="s">
        <v>39</v>
      </c>
      <c r="L35" s="13" t="s">
        <v>95</v>
      </c>
      <c r="M35" s="15"/>
      <c r="N35" s="13" t="s">
        <v>30</v>
      </c>
      <c r="O35" s="13" t="s">
        <v>149</v>
      </c>
      <c r="P35" s="13" t="s">
        <v>149</v>
      </c>
      <c r="Q35" s="15"/>
      <c r="R35" s="15"/>
      <c r="S35" s="13" t="s">
        <v>51</v>
      </c>
      <c r="T35" s="13" t="s">
        <v>81</v>
      </c>
      <c r="U35" s="16"/>
      <c r="V35" s="17">
        <v>46185.6514930556</v>
      </c>
      <c r="W35" s="16"/>
      <c r="X35" s="18"/>
    </row>
    <row r="36" customHeight="1" spans="1:24">
      <c r="A36" s="13" t="s">
        <v>150</v>
      </c>
      <c r="B36" s="13" t="s">
        <v>48</v>
      </c>
      <c r="C36" s="14"/>
      <c r="D36" s="15"/>
      <c r="E36" s="15"/>
      <c r="F36" s="14" t="str">
        <f>_xlfn.DISPIMG("ID_C200C735B9484FFAB5A0116E5F55B47E",1)</f>
        <v>=DISPIMG("ID_C200C735B9484FFAB5A0116E5F55B47E",1)</v>
      </c>
      <c r="H36" s="15"/>
      <c r="I36" s="13" t="s">
        <v>38</v>
      </c>
      <c r="J36" s="13" t="s">
        <v>89</v>
      </c>
      <c r="K36" s="13" t="s">
        <v>100</v>
      </c>
      <c r="L36" s="15"/>
      <c r="M36" s="15"/>
      <c r="N36" s="13" t="s">
        <v>30</v>
      </c>
      <c r="O36" s="13" t="s">
        <v>151</v>
      </c>
      <c r="P36" s="13" t="s">
        <v>151</v>
      </c>
      <c r="Q36" s="15"/>
      <c r="R36" s="15"/>
      <c r="S36" s="13" t="s">
        <v>98</v>
      </c>
      <c r="T36" s="13" t="s">
        <v>77</v>
      </c>
      <c r="U36" s="16"/>
      <c r="V36" s="17">
        <v>46185.6516666667</v>
      </c>
      <c r="W36" s="16"/>
      <c r="X36" s="18"/>
    </row>
    <row r="37" customHeight="1" spans="1:24">
      <c r="A37" s="13" t="s">
        <v>152</v>
      </c>
      <c r="B37" s="13" t="s">
        <v>48</v>
      </c>
      <c r="C37" s="14"/>
      <c r="D37" s="15"/>
      <c r="E37" s="15"/>
      <c r="F37" s="15"/>
      <c r="H37" s="15"/>
      <c r="I37" s="13" t="s">
        <v>62</v>
      </c>
      <c r="J37" s="13" t="s">
        <v>49</v>
      </c>
      <c r="K37" s="13" t="s">
        <v>100</v>
      </c>
      <c r="L37" s="15"/>
      <c r="M37" s="15"/>
      <c r="N37" s="13" t="s">
        <v>30</v>
      </c>
      <c r="O37" s="15"/>
      <c r="P37" s="15"/>
      <c r="Q37" s="15"/>
      <c r="R37" s="15"/>
      <c r="S37" s="13" t="s">
        <v>98</v>
      </c>
      <c r="T37" s="13" t="s">
        <v>77</v>
      </c>
      <c r="U37" s="16"/>
      <c r="V37" s="17">
        <v>46185.6513425926</v>
      </c>
      <c r="W37" s="16"/>
      <c r="X37" s="18"/>
    </row>
    <row r="38" customHeight="1" spans="1:24">
      <c r="A38" s="13" t="s">
        <v>153</v>
      </c>
      <c r="B38" s="13" t="s">
        <v>48</v>
      </c>
      <c r="C38" s="14"/>
      <c r="D38" s="15"/>
      <c r="E38" s="15"/>
      <c r="F38" s="14" t="str">
        <f>_xlfn.DISPIMG("ID_ACCB9B9BA6C241C4A0464FEE6A86A209",1)</f>
        <v>=DISPIMG("ID_ACCB9B9BA6C241C4A0464FEE6A86A209",1)</v>
      </c>
      <c r="H38" s="15"/>
      <c r="I38" s="13" t="s">
        <v>62</v>
      </c>
      <c r="J38" s="13" t="s">
        <v>44</v>
      </c>
      <c r="K38" s="13" t="s">
        <v>100</v>
      </c>
      <c r="L38" s="13" t="s">
        <v>29</v>
      </c>
      <c r="M38" s="15"/>
      <c r="N38" s="13" t="s">
        <v>30</v>
      </c>
      <c r="O38" s="13" t="s">
        <v>154</v>
      </c>
      <c r="P38" s="13" t="s">
        <v>154</v>
      </c>
      <c r="Q38" s="15"/>
      <c r="R38" s="15"/>
      <c r="S38" s="15"/>
      <c r="T38" s="15"/>
      <c r="U38" s="16"/>
      <c r="V38" s="17">
        <v>46185.6513425926</v>
      </c>
      <c r="W38" s="16"/>
      <c r="X38" s="18"/>
    </row>
    <row r="39" customHeight="1" spans="1:24">
      <c r="A39" s="13" t="s">
        <v>155</v>
      </c>
      <c r="B39" s="13" t="s">
        <v>74</v>
      </c>
      <c r="C39" s="19" t="s">
        <v>156</v>
      </c>
      <c r="D39" s="13" t="s">
        <v>48</v>
      </c>
      <c r="E39" s="15"/>
      <c r="F39" s="15"/>
      <c r="H39" s="15"/>
      <c r="I39" s="13" t="s">
        <v>62</v>
      </c>
      <c r="J39" s="13" t="s">
        <v>49</v>
      </c>
      <c r="K39" s="13" t="s">
        <v>39</v>
      </c>
      <c r="L39" s="13" t="s">
        <v>95</v>
      </c>
      <c r="M39" s="15"/>
      <c r="N39" s="13" t="s">
        <v>157</v>
      </c>
      <c r="O39" s="13" t="s">
        <v>158</v>
      </c>
      <c r="P39" s="13" t="s">
        <v>159</v>
      </c>
      <c r="Q39" s="15"/>
      <c r="R39" s="15"/>
      <c r="S39" s="15"/>
      <c r="T39" s="15"/>
      <c r="U39" s="16"/>
      <c r="V39" s="17">
        <v>46185.6512152778</v>
      </c>
      <c r="W39" s="21" t="s">
        <v>160</v>
      </c>
      <c r="X39" s="20" t="s">
        <v>161</v>
      </c>
    </row>
    <row r="40" customHeight="1" spans="1:24">
      <c r="A40" s="13" t="s">
        <v>162</v>
      </c>
      <c r="B40" s="13" t="s">
        <v>74</v>
      </c>
      <c r="C40" s="19" t="s">
        <v>163</v>
      </c>
      <c r="D40" s="13" t="s">
        <v>48</v>
      </c>
      <c r="E40" s="15"/>
      <c r="F40" s="14" t="str">
        <f>_xlfn.DISPIMG("ID_C9412165A1ED4C93832201F949FF0E4A",1)</f>
        <v>=DISPIMG("ID_C9412165A1ED4C93832201F949FF0E4A",1)</v>
      </c>
      <c r="H40" s="15"/>
      <c r="I40" s="13" t="s">
        <v>66</v>
      </c>
      <c r="J40" s="13" t="s">
        <v>89</v>
      </c>
      <c r="K40" s="13" t="s">
        <v>28</v>
      </c>
      <c r="L40" s="13" t="s">
        <v>29</v>
      </c>
      <c r="M40" s="15"/>
      <c r="N40" s="13" t="s">
        <v>164</v>
      </c>
      <c r="O40" s="13" t="s">
        <v>165</v>
      </c>
      <c r="P40" s="13" t="s">
        <v>165</v>
      </c>
      <c r="Q40" s="15"/>
      <c r="R40" s="15"/>
      <c r="S40" s="13" t="s">
        <v>51</v>
      </c>
      <c r="T40" s="13" t="s">
        <v>77</v>
      </c>
      <c r="U40" s="16"/>
      <c r="V40" s="17">
        <v>46185.6512152778</v>
      </c>
      <c r="W40" s="21" t="s">
        <v>166</v>
      </c>
      <c r="X40" s="20" t="s">
        <v>167</v>
      </c>
    </row>
    <row r="41" customHeight="1" spans="1:24">
      <c r="A41" s="13" t="s">
        <v>168</v>
      </c>
      <c r="B41" s="13" t="s">
        <v>74</v>
      </c>
      <c r="C41" s="14"/>
      <c r="D41" s="15"/>
      <c r="E41" s="15"/>
      <c r="F41" s="15"/>
      <c r="H41" s="15"/>
      <c r="I41" s="13" t="s">
        <v>38</v>
      </c>
      <c r="J41" s="13" t="s">
        <v>44</v>
      </c>
      <c r="K41" s="13" t="s">
        <v>28</v>
      </c>
      <c r="L41" s="13" t="s">
        <v>29</v>
      </c>
      <c r="M41" s="15"/>
      <c r="N41" s="15"/>
      <c r="O41" s="13" t="s">
        <v>169</v>
      </c>
      <c r="P41" s="13" t="s">
        <v>169</v>
      </c>
      <c r="Q41" s="15"/>
      <c r="R41" s="15"/>
      <c r="S41" s="15"/>
      <c r="T41" s="15"/>
      <c r="U41" s="16"/>
      <c r="V41" s="17">
        <v>46185.6394444444</v>
      </c>
      <c r="W41" s="16"/>
      <c r="X41" s="18"/>
    </row>
    <row r="42" customHeight="1" spans="1:24">
      <c r="A42" s="13" t="s">
        <v>170</v>
      </c>
      <c r="B42" s="13" t="s">
        <v>74</v>
      </c>
      <c r="C42" s="14"/>
      <c r="D42" s="15"/>
      <c r="E42" s="15"/>
      <c r="F42" s="15"/>
      <c r="H42" s="13" t="s">
        <v>171</v>
      </c>
      <c r="I42" s="13" t="s">
        <v>38</v>
      </c>
      <c r="J42" s="13" t="s">
        <v>172</v>
      </c>
      <c r="K42" s="13" t="s">
        <v>28</v>
      </c>
      <c r="L42" s="13" t="s">
        <v>29</v>
      </c>
      <c r="M42" s="15"/>
      <c r="N42" s="15"/>
      <c r="O42" s="15"/>
      <c r="P42" s="15"/>
      <c r="Q42" s="15"/>
      <c r="R42" s="15"/>
      <c r="S42" s="15"/>
      <c r="T42" s="15"/>
      <c r="U42" s="16"/>
      <c r="V42" s="17">
        <v>46185.6394444444</v>
      </c>
      <c r="W42" s="16"/>
      <c r="X42" s="18"/>
    </row>
    <row r="43" customHeight="1" spans="1:24">
      <c r="A43" s="13" t="s">
        <v>173</v>
      </c>
      <c r="B43" s="13" t="s">
        <v>74</v>
      </c>
      <c r="C43" s="14"/>
      <c r="D43" s="15"/>
      <c r="E43" s="15"/>
      <c r="F43" s="15"/>
      <c r="H43" s="13" t="s">
        <v>174</v>
      </c>
      <c r="I43" s="13" t="s">
        <v>124</v>
      </c>
      <c r="J43" s="13" t="s">
        <v>49</v>
      </c>
      <c r="K43" s="13" t="s">
        <v>39</v>
      </c>
      <c r="L43" s="13" t="s">
        <v>29</v>
      </c>
      <c r="M43" s="15"/>
      <c r="N43" s="15"/>
      <c r="O43" s="13" t="s">
        <v>175</v>
      </c>
      <c r="P43" s="13" t="s">
        <v>175</v>
      </c>
      <c r="Q43" s="15"/>
      <c r="R43" s="15"/>
      <c r="S43" s="15"/>
      <c r="T43" s="15"/>
      <c r="U43" s="16"/>
      <c r="V43" s="17">
        <v>46185.6413888889</v>
      </c>
      <c r="W43" s="16"/>
      <c r="X43" s="18"/>
    </row>
  </sheetData>
  <sheetProtection formatCells="0" formatColumns="0" formatRows="0" insertRows="0" insertColumns="0" insertHyperlinks="0" deleteColumns="0" deleteRows="0" sort="0" autoFilter="0" pivotTables="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sProps>
  <woBookProps>
    <bookSettings fileId="" isFilterShared="1" woEtMtcEnabled="0" coreConquerUserId="" isAutoUpdatePaused="0" filterType="conn" isMergeTasksAutoUpdate="0" isInserPicAsAttachment="0" supportDbFmlaDisp="0"/>
  </woBookProps>
</woProps>
</file>

<file path=customXml/item2.xml><?xml version="1.0" encoding="utf-8"?>
<pixelators xmlns="https://web.wps.cn/et/2018/main" xmlns:s="http://schemas.openxmlformats.org/spreadsheetml/2006/main">
  <pixelatorList sheetStid="1"/>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WWO_wpscloud_20260627120303-b172d4396d</Application>
  <HeadingPairs>
    <vt:vector size="2" baseType="variant">
      <vt:variant>
        <vt:lpstr>工作表</vt:lpstr>
      </vt:variant>
      <vt:variant>
        <vt:i4>1</vt:i4>
      </vt:variant>
    </vt:vector>
  </HeadingPairs>
  <TitlesOfParts>
    <vt:vector size="1" baseType="lpstr">
      <vt:lpstr>权限账号反馈池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2026-07-10T14:26:18Z</dcterms:created>
  <dcterms:modified xsi:type="dcterms:W3CDTF">2026-07-10T14:26:18Z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8110D5147FF78A208A90506A1802F3D9_41</vt:lpwstr>
  </property>
  <property fmtid="{D5CDD505-2E9C-101B-9397-08002B2CF9AE}" pid="3" name="KSOProductBuildVer">
    <vt:lpwstr>2052-12.9.0.27482</vt:lpwstr>
  </property>
  <property fmtid="{D5CDD505-2E9C-101B-9397-08002B2CF9AE}" pid="4" name="CalculationRule">
    <vt:i4>1</vt:i4>
  </property>
</Properties>
</file>